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105" windowWidth="24495" windowHeight="12315"/>
  </bookViews>
  <sheets>
    <sheet name="2014 (S)" sheetId="7" r:id="rId1"/>
    <sheet name="2014" sheetId="6" r:id="rId2"/>
    <sheet name="2013" sheetId="5" r:id="rId3"/>
    <sheet name="2012" sheetId="4" r:id="rId4"/>
    <sheet name="2011" sheetId="1" r:id="rId5"/>
    <sheet name="Sheet2" sheetId="2" r:id="rId6"/>
    <sheet name="Sheet3" sheetId="3" r:id="rId7"/>
  </sheets>
  <definedNames>
    <definedName name="_xlnm.Print_Area" localSheetId="3">'2012'!$A$1:$I$183</definedName>
    <definedName name="_xlnm.Print_Area" localSheetId="2">'2013'!$A$1:$I$183</definedName>
    <definedName name="_xlnm.Print_Area" localSheetId="1">'2014'!$A$1:$I$183</definedName>
    <definedName name="_xlnm.Print_Area" localSheetId="0">'2014 (S)'!$A$1:$AH$185</definedName>
    <definedName name="_xlnm.Print_Titles" localSheetId="3">'2012'!$1:$6</definedName>
    <definedName name="_xlnm.Print_Titles" localSheetId="2">'2013'!$1:$6</definedName>
    <definedName name="_xlnm.Print_Titles" localSheetId="1">'2014'!$1:$6</definedName>
    <definedName name="_xlnm.Print_Titles" localSheetId="0">'2014 (S)'!$1:$6</definedName>
  </definedNames>
  <calcPr calcId="125725"/>
</workbook>
</file>

<file path=xl/calcChain.xml><?xml version="1.0" encoding="utf-8"?>
<calcChain xmlns="http://schemas.openxmlformats.org/spreadsheetml/2006/main">
  <c r="V35" i="7"/>
  <c r="W35" s="1"/>
  <c r="X35" s="1"/>
  <c r="Y35" s="1"/>
  <c r="Z35" s="1"/>
  <c r="AA184"/>
  <c r="AA182"/>
  <c r="AA180"/>
  <c r="AA178"/>
  <c r="AA176"/>
  <c r="AA174"/>
  <c r="AA172"/>
  <c r="AA170"/>
  <c r="AA168"/>
  <c r="AA166"/>
  <c r="AA164"/>
  <c r="AA162"/>
  <c r="AA160"/>
  <c r="AA158"/>
  <c r="AA156"/>
  <c r="AA154"/>
  <c r="AA152"/>
  <c r="AA150"/>
  <c r="AA148"/>
  <c r="AA146"/>
  <c r="AA144"/>
  <c r="AA142"/>
  <c r="AA140"/>
  <c r="AA138"/>
  <c r="AA136"/>
  <c r="AA133"/>
  <c r="AA131"/>
  <c r="AA128"/>
  <c r="AA126"/>
  <c r="AA122"/>
  <c r="AA120"/>
  <c r="AA112"/>
  <c r="AA108"/>
  <c r="AA105"/>
  <c r="AA103"/>
  <c r="AA101"/>
  <c r="AA91"/>
  <c r="AA88"/>
  <c r="AA84"/>
  <c r="AA82"/>
  <c r="AA78"/>
  <c r="AA75"/>
  <c r="AA73"/>
  <c r="AA71"/>
  <c r="AA67"/>
  <c r="AA65"/>
  <c r="AA63"/>
  <c r="AA61"/>
  <c r="AA59"/>
  <c r="AA57"/>
  <c r="AA55"/>
  <c r="AA53"/>
  <c r="AA51"/>
  <c r="AA49"/>
  <c r="AA47"/>
  <c r="AA45"/>
  <c r="AA43"/>
  <c r="AA41"/>
  <c r="AA39"/>
  <c r="AA37"/>
  <c r="AA33"/>
  <c r="AA31"/>
  <c r="AA29"/>
  <c r="AA27"/>
  <c r="AA25"/>
  <c r="AA23"/>
  <c r="AA21"/>
  <c r="AA19"/>
  <c r="AA17"/>
  <c r="AA15"/>
  <c r="AA13"/>
  <c r="AA11"/>
  <c r="AA9"/>
  <c r="AA7"/>
  <c r="U7"/>
  <c r="U9" s="1"/>
  <c r="V9" s="1"/>
  <c r="D9"/>
  <c r="E119" i="4"/>
  <c r="F119"/>
  <c r="G119"/>
  <c r="H119"/>
  <c r="I119"/>
  <c r="D119"/>
  <c r="D119" i="5" s="1"/>
  <c r="I182" i="4"/>
  <c r="H182"/>
  <c r="G182"/>
  <c r="F182"/>
  <c r="E182"/>
  <c r="D182"/>
  <c r="D182" i="5" s="1"/>
  <c r="I180" i="4"/>
  <c r="H180"/>
  <c r="G180"/>
  <c r="F180"/>
  <c r="E180"/>
  <c r="D180"/>
  <c r="D180" i="5" s="1"/>
  <c r="I178" i="4"/>
  <c r="H178"/>
  <c r="G178"/>
  <c r="F178"/>
  <c r="E178"/>
  <c r="D178"/>
  <c r="D178" i="5" s="1"/>
  <c r="I176" i="4"/>
  <c r="H176"/>
  <c r="G176"/>
  <c r="F176"/>
  <c r="E176"/>
  <c r="D176"/>
  <c r="D176" i="5" s="1"/>
  <c r="I174" i="4"/>
  <c r="H174"/>
  <c r="G174"/>
  <c r="F174"/>
  <c r="E174"/>
  <c r="D174"/>
  <c r="D174" i="5" s="1"/>
  <c r="I172" i="4"/>
  <c r="H172"/>
  <c r="G172"/>
  <c r="F172"/>
  <c r="E172"/>
  <c r="D172"/>
  <c r="D172" i="5" s="1"/>
  <c r="I170" i="4"/>
  <c r="H170"/>
  <c r="G170"/>
  <c r="F170"/>
  <c r="E170"/>
  <c r="D170"/>
  <c r="D170" i="5" s="1"/>
  <c r="I168" i="4"/>
  <c r="H168"/>
  <c r="G168"/>
  <c r="F168"/>
  <c r="E168"/>
  <c r="D168"/>
  <c r="D168" i="5" s="1"/>
  <c r="I166" i="4"/>
  <c r="H166"/>
  <c r="G166"/>
  <c r="F166"/>
  <c r="E166"/>
  <c r="D166"/>
  <c r="D166" i="5" s="1"/>
  <c r="I164" i="4"/>
  <c r="H164"/>
  <c r="G164"/>
  <c r="F164"/>
  <c r="E164"/>
  <c r="D164"/>
  <c r="D164" i="5" s="1"/>
  <c r="I162" i="4"/>
  <c r="H162"/>
  <c r="G162"/>
  <c r="F162"/>
  <c r="E162"/>
  <c r="D162"/>
  <c r="D162" i="5" s="1"/>
  <c r="I160" i="4"/>
  <c r="H160"/>
  <c r="G160"/>
  <c r="F160"/>
  <c r="E160"/>
  <c r="D160"/>
  <c r="D160" i="5" s="1"/>
  <c r="I158" i="4"/>
  <c r="H158"/>
  <c r="G158"/>
  <c r="F158"/>
  <c r="E158"/>
  <c r="D158"/>
  <c r="D158" i="5" s="1"/>
  <c r="I156" i="4"/>
  <c r="H156"/>
  <c r="G156"/>
  <c r="F156"/>
  <c r="E156"/>
  <c r="D156"/>
  <c r="D156" i="5" s="1"/>
  <c r="I154" i="4"/>
  <c r="H154"/>
  <c r="G154"/>
  <c r="F154"/>
  <c r="E154"/>
  <c r="D154"/>
  <c r="D154" i="5" s="1"/>
  <c r="I152" i="4"/>
  <c r="H152"/>
  <c r="G152"/>
  <c r="F152"/>
  <c r="E152"/>
  <c r="D152"/>
  <c r="D152" i="5" s="1"/>
  <c r="I150" i="4"/>
  <c r="H150"/>
  <c r="G150"/>
  <c r="F150"/>
  <c r="E150"/>
  <c r="D150"/>
  <c r="D150" i="5" s="1"/>
  <c r="I148" i="4"/>
  <c r="H148"/>
  <c r="G148"/>
  <c r="F148"/>
  <c r="E148"/>
  <c r="D148"/>
  <c r="D148" i="5" s="1"/>
  <c r="I146" i="4"/>
  <c r="H146"/>
  <c r="G146"/>
  <c r="F146"/>
  <c r="E146"/>
  <c r="D146"/>
  <c r="D146" i="5" s="1"/>
  <c r="I144" i="4"/>
  <c r="H144"/>
  <c r="G144"/>
  <c r="F144"/>
  <c r="E144"/>
  <c r="D144"/>
  <c r="D144" i="5" s="1"/>
  <c r="I142" i="4"/>
  <c r="H142"/>
  <c r="G142"/>
  <c r="F142"/>
  <c r="E142"/>
  <c r="D142"/>
  <c r="D142" i="5" s="1"/>
  <c r="I140" i="4"/>
  <c r="H140"/>
  <c r="G140"/>
  <c r="F140"/>
  <c r="E140"/>
  <c r="D140"/>
  <c r="D140" i="5" s="1"/>
  <c r="I138" i="4"/>
  <c r="H138"/>
  <c r="G138"/>
  <c r="F138"/>
  <c r="E138"/>
  <c r="D138"/>
  <c r="D138" i="5" s="1"/>
  <c r="I136" i="4"/>
  <c r="H136"/>
  <c r="G136"/>
  <c r="F136"/>
  <c r="E136"/>
  <c r="D136"/>
  <c r="D136" i="5" s="1"/>
  <c r="I134" i="4"/>
  <c r="H134"/>
  <c r="G134"/>
  <c r="F134"/>
  <c r="E134"/>
  <c r="D134"/>
  <c r="D134" i="5" s="1"/>
  <c r="I132" i="4"/>
  <c r="H132"/>
  <c r="G132"/>
  <c r="F132"/>
  <c r="E132"/>
  <c r="D132"/>
  <c r="D132" i="5" s="1"/>
  <c r="I130" i="4"/>
  <c r="H130"/>
  <c r="G130"/>
  <c r="F130"/>
  <c r="E130"/>
  <c r="D130"/>
  <c r="D130" i="5" s="1"/>
  <c r="I127" i="4"/>
  <c r="H127"/>
  <c r="G127"/>
  <c r="F127"/>
  <c r="E127"/>
  <c r="D127"/>
  <c r="D127" i="5" s="1"/>
  <c r="I125" i="4"/>
  <c r="H125"/>
  <c r="G125"/>
  <c r="F125"/>
  <c r="E125"/>
  <c r="D125"/>
  <c r="D125" i="5" s="1"/>
  <c r="I121" i="4"/>
  <c r="H121"/>
  <c r="G121"/>
  <c r="F121"/>
  <c r="E121"/>
  <c r="D121"/>
  <c r="D121" i="5" s="1"/>
  <c r="I116" i="4"/>
  <c r="H116"/>
  <c r="G116"/>
  <c r="F116"/>
  <c r="E116"/>
  <c r="D116"/>
  <c r="D112" i="5" s="1"/>
  <c r="I112" i="4"/>
  <c r="H112"/>
  <c r="G112"/>
  <c r="F112"/>
  <c r="E112"/>
  <c r="D112"/>
  <c r="D108" i="5" s="1"/>
  <c r="D108" i="7" s="1"/>
  <c r="I108" i="4"/>
  <c r="H108"/>
  <c r="G108"/>
  <c r="F108"/>
  <c r="E108"/>
  <c r="D108"/>
  <c r="D105" i="5" s="1"/>
  <c r="D105" i="7" s="1"/>
  <c r="I105" i="4"/>
  <c r="H105"/>
  <c r="G105"/>
  <c r="F105"/>
  <c r="E105"/>
  <c r="D105"/>
  <c r="D103" i="5" s="1"/>
  <c r="D103" i="7" s="1"/>
  <c r="I103" i="4"/>
  <c r="H103"/>
  <c r="G103"/>
  <c r="F103"/>
  <c r="E103"/>
  <c r="D103"/>
  <c r="D101" i="5" s="1"/>
  <c r="I94" i="4"/>
  <c r="H94"/>
  <c r="G94"/>
  <c r="F94"/>
  <c r="E94"/>
  <c r="D94"/>
  <c r="D91" i="5" s="1"/>
  <c r="I92" i="4"/>
  <c r="H92"/>
  <c r="G92"/>
  <c r="F92"/>
  <c r="E92"/>
  <c r="D92"/>
  <c r="D88" i="5" s="1"/>
  <c r="I84" i="4"/>
  <c r="H84"/>
  <c r="G84"/>
  <c r="F84"/>
  <c r="E84"/>
  <c r="D84"/>
  <c r="D84" i="5" s="1"/>
  <c r="I82" i="4"/>
  <c r="H82"/>
  <c r="G82"/>
  <c r="F82"/>
  <c r="E82"/>
  <c r="D82"/>
  <c r="D82" i="5" s="1"/>
  <c r="I78" i="4"/>
  <c r="H78"/>
  <c r="G78"/>
  <c r="F78"/>
  <c r="E78"/>
  <c r="D78"/>
  <c r="D78" i="5" s="1"/>
  <c r="I76" i="4"/>
  <c r="H76"/>
  <c r="G76"/>
  <c r="F76"/>
  <c r="E76"/>
  <c r="D76"/>
  <c r="D75" i="5" s="1"/>
  <c r="I74" i="4"/>
  <c r="H74"/>
  <c r="G74"/>
  <c r="F74"/>
  <c r="E74"/>
  <c r="D74"/>
  <c r="D73" i="5" s="1"/>
  <c r="I71" i="4"/>
  <c r="H71"/>
  <c r="G71"/>
  <c r="F71"/>
  <c r="E71"/>
  <c r="D71"/>
  <c r="D71" i="5" s="1"/>
  <c r="I67" i="4"/>
  <c r="H67"/>
  <c r="G67"/>
  <c r="F67"/>
  <c r="E67"/>
  <c r="D67"/>
  <c r="D67" i="5" s="1"/>
  <c r="I65" i="4"/>
  <c r="H65"/>
  <c r="G65"/>
  <c r="F65"/>
  <c r="E65"/>
  <c r="D65"/>
  <c r="D65" i="5" s="1"/>
  <c r="I63" i="4"/>
  <c r="H63"/>
  <c r="G63"/>
  <c r="F63"/>
  <c r="E63"/>
  <c r="D63"/>
  <c r="D63" i="5" s="1"/>
  <c r="I61" i="4"/>
  <c r="H61"/>
  <c r="G61"/>
  <c r="F61"/>
  <c r="E61"/>
  <c r="D61"/>
  <c r="D61" i="5" s="1"/>
  <c r="I59" i="4"/>
  <c r="H59"/>
  <c r="G59"/>
  <c r="F59"/>
  <c r="E59"/>
  <c r="D59"/>
  <c r="D59" i="5" s="1"/>
  <c r="I57" i="4"/>
  <c r="H57"/>
  <c r="G57"/>
  <c r="F57"/>
  <c r="E57"/>
  <c r="D57"/>
  <c r="D57" i="5" s="1"/>
  <c r="I55" i="4"/>
  <c r="H55"/>
  <c r="G55"/>
  <c r="F55"/>
  <c r="E55"/>
  <c r="D55"/>
  <c r="D55" i="5" s="1"/>
  <c r="I53" i="4"/>
  <c r="H53"/>
  <c r="G53"/>
  <c r="F53"/>
  <c r="E53"/>
  <c r="D53"/>
  <c r="D53" i="5" s="1"/>
  <c r="I51" i="4"/>
  <c r="H51"/>
  <c r="G51"/>
  <c r="F51"/>
  <c r="E51"/>
  <c r="D51"/>
  <c r="D51" i="5" s="1"/>
  <c r="I49" i="4"/>
  <c r="H49"/>
  <c r="G49"/>
  <c r="F49"/>
  <c r="E49"/>
  <c r="D49"/>
  <c r="D49" i="5" s="1"/>
  <c r="I47" i="4"/>
  <c r="H47"/>
  <c r="G47"/>
  <c r="F47"/>
  <c r="E47"/>
  <c r="D47"/>
  <c r="D47" i="5" s="1"/>
  <c r="I45" i="4"/>
  <c r="H45"/>
  <c r="G45"/>
  <c r="F45"/>
  <c r="E45"/>
  <c r="D45"/>
  <c r="D45" i="5" s="1"/>
  <c r="I43" i="4"/>
  <c r="H43"/>
  <c r="G43"/>
  <c r="F43"/>
  <c r="E43"/>
  <c r="D43"/>
  <c r="D43" i="5" s="1"/>
  <c r="I41" i="4"/>
  <c r="H41"/>
  <c r="G41"/>
  <c r="F41"/>
  <c r="E41"/>
  <c r="D41"/>
  <c r="D41" i="5" s="1"/>
  <c r="I39" i="4"/>
  <c r="H39"/>
  <c r="G39"/>
  <c r="F39"/>
  <c r="E39"/>
  <c r="D39"/>
  <c r="D39" i="5" s="1"/>
  <c r="I37" i="4"/>
  <c r="H37"/>
  <c r="G37"/>
  <c r="F37"/>
  <c r="E37"/>
  <c r="D37"/>
  <c r="D37" i="5" s="1"/>
  <c r="I35" i="4"/>
  <c r="H35"/>
  <c r="G35"/>
  <c r="F35"/>
  <c r="E35"/>
  <c r="D35"/>
  <c r="D35" i="5" s="1"/>
  <c r="I33" i="4"/>
  <c r="H33"/>
  <c r="G33"/>
  <c r="F33"/>
  <c r="E33"/>
  <c r="D33"/>
  <c r="D33" i="5" s="1"/>
  <c r="I31" i="4"/>
  <c r="H31"/>
  <c r="G31"/>
  <c r="F31"/>
  <c r="E31"/>
  <c r="D31"/>
  <c r="D31" i="5" s="1"/>
  <c r="I29" i="4"/>
  <c r="H29"/>
  <c r="G29"/>
  <c r="F29"/>
  <c r="E29"/>
  <c r="D29"/>
  <c r="D29" i="5" s="1"/>
  <c r="I27" i="4"/>
  <c r="H27"/>
  <c r="G27"/>
  <c r="F27"/>
  <c r="E27"/>
  <c r="D27"/>
  <c r="D27" i="5" s="1"/>
  <c r="I25" i="4"/>
  <c r="H25"/>
  <c r="G25"/>
  <c r="F25"/>
  <c r="E25"/>
  <c r="D25"/>
  <c r="D25" i="5" s="1"/>
  <c r="I23" i="4"/>
  <c r="H23"/>
  <c r="G23"/>
  <c r="F23"/>
  <c r="E23"/>
  <c r="D23"/>
  <c r="D23" i="5" s="1"/>
  <c r="I21" i="4"/>
  <c r="H21"/>
  <c r="G21"/>
  <c r="F21"/>
  <c r="E21"/>
  <c r="D21"/>
  <c r="D21" i="5" s="1"/>
  <c r="I19" i="4"/>
  <c r="H19"/>
  <c r="G19"/>
  <c r="F19"/>
  <c r="E19"/>
  <c r="D19"/>
  <c r="D19" i="5" s="1"/>
  <c r="I17" i="4"/>
  <c r="H17"/>
  <c r="G17"/>
  <c r="F17"/>
  <c r="E17"/>
  <c r="D17"/>
  <c r="D17" i="5" s="1"/>
  <c r="I15" i="4"/>
  <c r="H15"/>
  <c r="G15"/>
  <c r="F15"/>
  <c r="E15"/>
  <c r="D15"/>
  <c r="D15" i="5" s="1"/>
  <c r="I13" i="4"/>
  <c r="H13"/>
  <c r="G13"/>
  <c r="F13"/>
  <c r="E13"/>
  <c r="D13"/>
  <c r="D13" i="5" s="1"/>
  <c r="I11" i="4"/>
  <c r="H11"/>
  <c r="G11"/>
  <c r="F11"/>
  <c r="E11"/>
  <c r="D11"/>
  <c r="D11" i="5" s="1"/>
  <c r="I9" i="4"/>
  <c r="H9"/>
  <c r="G9"/>
  <c r="F9"/>
  <c r="E9"/>
  <c r="D9"/>
  <c r="D9" i="5" s="1"/>
  <c r="I7" i="4"/>
  <c r="H7"/>
  <c r="G7"/>
  <c r="F7"/>
  <c r="E7"/>
  <c r="D7"/>
  <c r="D7" i="5" s="1"/>
  <c r="W9" i="7" l="1"/>
  <c r="X9" s="1"/>
  <c r="Y9" s="1"/>
  <c r="Z9" s="1"/>
  <c r="AD10"/>
  <c r="U11"/>
  <c r="V7"/>
  <c r="AC9"/>
  <c r="AD9"/>
  <c r="K105"/>
  <c r="K108"/>
  <c r="E101" i="5"/>
  <c r="F101" s="1"/>
  <c r="G101" s="1"/>
  <c r="H101" s="1"/>
  <c r="I101" s="1"/>
  <c r="D101" i="7"/>
  <c r="E19" i="5"/>
  <c r="F19" s="1"/>
  <c r="G19" s="1"/>
  <c r="H19" s="1"/>
  <c r="I19" s="1"/>
  <c r="D19" i="7"/>
  <c r="D19" i="6"/>
  <c r="E19" s="1"/>
  <c r="F19" s="1"/>
  <c r="G19" s="1"/>
  <c r="H19" s="1"/>
  <c r="I19" s="1"/>
  <c r="E27" i="5"/>
  <c r="F27" s="1"/>
  <c r="G27" s="1"/>
  <c r="H27" s="1"/>
  <c r="I27" s="1"/>
  <c r="D27" i="7"/>
  <c r="D27" i="6"/>
  <c r="E27" s="1"/>
  <c r="F27" s="1"/>
  <c r="G27" s="1"/>
  <c r="H27" s="1"/>
  <c r="I27" s="1"/>
  <c r="E51" i="5"/>
  <c r="F51" s="1"/>
  <c r="G51" s="1"/>
  <c r="H51" s="1"/>
  <c r="I51" s="1"/>
  <c r="D51" i="7"/>
  <c r="D51" i="6"/>
  <c r="E51" s="1"/>
  <c r="F51" s="1"/>
  <c r="G51" s="1"/>
  <c r="H51" s="1"/>
  <c r="I51" s="1"/>
  <c r="E11" i="5"/>
  <c r="F11" s="1"/>
  <c r="G11" s="1"/>
  <c r="H11" s="1"/>
  <c r="I11" s="1"/>
  <c r="D11" i="7"/>
  <c r="K11" s="1"/>
  <c r="D11" i="6"/>
  <c r="E11" s="1"/>
  <c r="F11" s="1"/>
  <c r="G11" s="1"/>
  <c r="H11" s="1"/>
  <c r="I11" s="1"/>
  <c r="E35" i="5"/>
  <c r="F35" s="1"/>
  <c r="G35" s="1"/>
  <c r="H35" s="1"/>
  <c r="I35" s="1"/>
  <c r="D35" i="7"/>
  <c r="D35" i="6"/>
  <c r="E35" s="1"/>
  <c r="F35" s="1"/>
  <c r="G35" s="1"/>
  <c r="H35" s="1"/>
  <c r="I35" s="1"/>
  <c r="E43" i="5"/>
  <c r="F43" s="1"/>
  <c r="G43" s="1"/>
  <c r="H43" s="1"/>
  <c r="I43" s="1"/>
  <c r="D43" i="7"/>
  <c r="D43" i="6"/>
  <c r="E43" s="1"/>
  <c r="F43" s="1"/>
  <c r="G43" s="1"/>
  <c r="H43" s="1"/>
  <c r="I43" s="1"/>
  <c r="E59" i="5"/>
  <c r="F59" s="1"/>
  <c r="G59" s="1"/>
  <c r="H59" s="1"/>
  <c r="I59" s="1"/>
  <c r="D59" i="7"/>
  <c r="D59" i="6"/>
  <c r="E59" s="1"/>
  <c r="F59" s="1"/>
  <c r="G59" s="1"/>
  <c r="H59" s="1"/>
  <c r="I59" s="1"/>
  <c r="E67" i="5"/>
  <c r="F67" s="1"/>
  <c r="G67" s="1"/>
  <c r="H67" s="1"/>
  <c r="I67" s="1"/>
  <c r="D67" i="7"/>
  <c r="D67" i="6"/>
  <c r="E67" s="1"/>
  <c r="F67" s="1"/>
  <c r="G67" s="1"/>
  <c r="H67" s="1"/>
  <c r="I67" s="1"/>
  <c r="E78" i="5"/>
  <c r="F78" s="1"/>
  <c r="G78" s="1"/>
  <c r="H78" s="1"/>
  <c r="I78" s="1"/>
  <c r="D78" i="7"/>
  <c r="D78" i="6"/>
  <c r="E78" s="1"/>
  <c r="F78" s="1"/>
  <c r="G78" s="1"/>
  <c r="H78" s="1"/>
  <c r="I78" s="1"/>
  <c r="E91" i="5"/>
  <c r="F91" s="1"/>
  <c r="G91" s="1"/>
  <c r="H91" s="1"/>
  <c r="I91" s="1"/>
  <c r="D91" i="7"/>
  <c r="D91" i="6"/>
  <c r="E91" s="1"/>
  <c r="F91" s="1"/>
  <c r="G91" s="1"/>
  <c r="H91" s="1"/>
  <c r="I91" s="1"/>
  <c r="E108" i="5"/>
  <c r="F108" s="1"/>
  <c r="G108" s="1"/>
  <c r="H108" s="1"/>
  <c r="I108" s="1"/>
  <c r="D105" i="6"/>
  <c r="E105" s="1"/>
  <c r="F105" s="1"/>
  <c r="G105" s="1"/>
  <c r="H105" s="1"/>
  <c r="I105" s="1"/>
  <c r="E105" i="7"/>
  <c r="E127" i="5"/>
  <c r="F127" s="1"/>
  <c r="G127" s="1"/>
  <c r="H127" s="1"/>
  <c r="I127" s="1"/>
  <c r="D127" i="6"/>
  <c r="E127" s="1"/>
  <c r="F127" s="1"/>
  <c r="G127" s="1"/>
  <c r="H127" s="1"/>
  <c r="I127" s="1"/>
  <c r="D128" i="7"/>
  <c r="E136" i="5"/>
  <c r="F136" s="1"/>
  <c r="G136" s="1"/>
  <c r="H136" s="1"/>
  <c r="I136" s="1"/>
  <c r="D136" i="6"/>
  <c r="E136" s="1"/>
  <c r="F136" s="1"/>
  <c r="G136" s="1"/>
  <c r="H136" s="1"/>
  <c r="I136" s="1"/>
  <c r="D138" i="7"/>
  <c r="E144" i="5"/>
  <c r="F144" s="1"/>
  <c r="G144" s="1"/>
  <c r="H144" s="1"/>
  <c r="I144" s="1"/>
  <c r="D144" i="6"/>
  <c r="E144" s="1"/>
  <c r="F144" s="1"/>
  <c r="G144" s="1"/>
  <c r="H144" s="1"/>
  <c r="I144" s="1"/>
  <c r="D146" i="7"/>
  <c r="E152" i="5"/>
  <c r="F152" s="1"/>
  <c r="G152" s="1"/>
  <c r="H152" s="1"/>
  <c r="I152" s="1"/>
  <c r="D152" i="6"/>
  <c r="E152" s="1"/>
  <c r="F152" s="1"/>
  <c r="G152" s="1"/>
  <c r="H152" s="1"/>
  <c r="I152" s="1"/>
  <c r="D154" i="7"/>
  <c r="E160" i="5"/>
  <c r="F160" s="1"/>
  <c r="G160" s="1"/>
  <c r="H160" s="1"/>
  <c r="I160" s="1"/>
  <c r="D160" i="6"/>
  <c r="E160" s="1"/>
  <c r="F160" s="1"/>
  <c r="G160" s="1"/>
  <c r="H160" s="1"/>
  <c r="I160" s="1"/>
  <c r="D162" i="7"/>
  <c r="E168" i="5"/>
  <c r="F168" s="1"/>
  <c r="G168" s="1"/>
  <c r="H168" s="1"/>
  <c r="I168" s="1"/>
  <c r="D168" i="6"/>
  <c r="E168" s="1"/>
  <c r="F168" s="1"/>
  <c r="G168" s="1"/>
  <c r="H168" s="1"/>
  <c r="I168" s="1"/>
  <c r="D170" i="7"/>
  <c r="E176" i="5"/>
  <c r="F176" s="1"/>
  <c r="G176" s="1"/>
  <c r="H176" s="1"/>
  <c r="I176" s="1"/>
  <c r="D176" i="6"/>
  <c r="E176" s="1"/>
  <c r="F176" s="1"/>
  <c r="G176" s="1"/>
  <c r="H176" s="1"/>
  <c r="I176" s="1"/>
  <c r="D178" i="7"/>
  <c r="E9" i="5"/>
  <c r="F9" s="1"/>
  <c r="G9" s="1"/>
  <c r="H9" s="1"/>
  <c r="I9" s="1"/>
  <c r="D9" i="6"/>
  <c r="E9" s="1"/>
  <c r="F9" s="1"/>
  <c r="G9" s="1"/>
  <c r="H9" s="1"/>
  <c r="I9" s="1"/>
  <c r="E13" i="5"/>
  <c r="F13" s="1"/>
  <c r="G13" s="1"/>
  <c r="H13" s="1"/>
  <c r="I13" s="1"/>
  <c r="D13" i="6"/>
  <c r="E13" s="1"/>
  <c r="F13" s="1"/>
  <c r="G13" s="1"/>
  <c r="H13" s="1"/>
  <c r="I13" s="1"/>
  <c r="D13" i="7"/>
  <c r="K13" s="1"/>
  <c r="E21" i="5"/>
  <c r="F21" s="1"/>
  <c r="G21" s="1"/>
  <c r="H21" s="1"/>
  <c r="I21" s="1"/>
  <c r="D21" i="6"/>
  <c r="E21" s="1"/>
  <c r="F21" s="1"/>
  <c r="G21" s="1"/>
  <c r="H21" s="1"/>
  <c r="I21" s="1"/>
  <c r="D21" i="7"/>
  <c r="K21" s="1"/>
  <c r="E37" i="5"/>
  <c r="F37" s="1"/>
  <c r="G37" s="1"/>
  <c r="H37" s="1"/>
  <c r="I37" s="1"/>
  <c r="D37" i="6"/>
  <c r="E37" s="1"/>
  <c r="F37" s="1"/>
  <c r="G37" s="1"/>
  <c r="H37" s="1"/>
  <c r="I37" s="1"/>
  <c r="D37" i="7"/>
  <c r="K37" s="1"/>
  <c r="E45" i="5"/>
  <c r="F45" s="1"/>
  <c r="G45" s="1"/>
  <c r="H45" s="1"/>
  <c r="I45" s="1"/>
  <c r="D45" i="6"/>
  <c r="E45" s="1"/>
  <c r="F45" s="1"/>
  <c r="G45" s="1"/>
  <c r="H45" s="1"/>
  <c r="I45" s="1"/>
  <c r="D45" i="7"/>
  <c r="K45" s="1"/>
  <c r="E47" i="5"/>
  <c r="F47" s="1"/>
  <c r="G47" s="1"/>
  <c r="H47" s="1"/>
  <c r="I47" s="1"/>
  <c r="D47" i="7"/>
  <c r="K47" s="1"/>
  <c r="D47" i="6"/>
  <c r="E47" s="1"/>
  <c r="F47" s="1"/>
  <c r="G47" s="1"/>
  <c r="H47" s="1"/>
  <c r="I47" s="1"/>
  <c r="E49" i="5"/>
  <c r="F49" s="1"/>
  <c r="G49" s="1"/>
  <c r="H49" s="1"/>
  <c r="I49" s="1"/>
  <c r="D49" i="6"/>
  <c r="E49" s="1"/>
  <c r="F49" s="1"/>
  <c r="G49" s="1"/>
  <c r="H49" s="1"/>
  <c r="I49" s="1"/>
  <c r="D49" i="7"/>
  <c r="K49" s="1"/>
  <c r="E53" i="5"/>
  <c r="F53" s="1"/>
  <c r="G53" s="1"/>
  <c r="H53" s="1"/>
  <c r="I53" s="1"/>
  <c r="D53" i="6"/>
  <c r="E53" s="1"/>
  <c r="F53" s="1"/>
  <c r="G53" s="1"/>
  <c r="H53" s="1"/>
  <c r="I53" s="1"/>
  <c r="D53" i="7"/>
  <c r="K53" s="1"/>
  <c r="E57" i="5"/>
  <c r="F57" s="1"/>
  <c r="G57" s="1"/>
  <c r="H57" s="1"/>
  <c r="I57" s="1"/>
  <c r="D57" i="6"/>
  <c r="E57" s="1"/>
  <c r="F57" s="1"/>
  <c r="G57" s="1"/>
  <c r="H57" s="1"/>
  <c r="I57" s="1"/>
  <c r="D57" i="7"/>
  <c r="E61" i="5"/>
  <c r="F61" s="1"/>
  <c r="G61" s="1"/>
  <c r="H61" s="1"/>
  <c r="I61" s="1"/>
  <c r="D61" i="6"/>
  <c r="E61" s="1"/>
  <c r="F61" s="1"/>
  <c r="G61" s="1"/>
  <c r="H61" s="1"/>
  <c r="I61" s="1"/>
  <c r="D61" i="7"/>
  <c r="K61" s="1"/>
  <c r="E63" i="5"/>
  <c r="F63" s="1"/>
  <c r="G63" s="1"/>
  <c r="H63" s="1"/>
  <c r="I63" s="1"/>
  <c r="D63" i="7"/>
  <c r="K63" s="1"/>
  <c r="D63" i="6"/>
  <c r="E63" s="1"/>
  <c r="F63" s="1"/>
  <c r="G63" s="1"/>
  <c r="H63" s="1"/>
  <c r="I63" s="1"/>
  <c r="E65" i="5"/>
  <c r="F65" s="1"/>
  <c r="G65" s="1"/>
  <c r="H65" s="1"/>
  <c r="I65" s="1"/>
  <c r="D65" i="6"/>
  <c r="E65" s="1"/>
  <c r="F65" s="1"/>
  <c r="G65" s="1"/>
  <c r="H65" s="1"/>
  <c r="I65" s="1"/>
  <c r="D65" i="7"/>
  <c r="K65" s="1"/>
  <c r="E71" i="5"/>
  <c r="F71" s="1"/>
  <c r="G71" s="1"/>
  <c r="H71" s="1"/>
  <c r="I71" s="1"/>
  <c r="D71" i="6"/>
  <c r="E71" s="1"/>
  <c r="F71" s="1"/>
  <c r="G71" s="1"/>
  <c r="H71" s="1"/>
  <c r="I71" s="1"/>
  <c r="D71" i="7"/>
  <c r="K71" s="1"/>
  <c r="E73" i="5"/>
  <c r="F73" s="1"/>
  <c r="G73" s="1"/>
  <c r="H73" s="1"/>
  <c r="I73" s="1"/>
  <c r="D73" i="7"/>
  <c r="K73" s="1"/>
  <c r="D73" i="6"/>
  <c r="E73" s="1"/>
  <c r="F73" s="1"/>
  <c r="G73" s="1"/>
  <c r="H73" s="1"/>
  <c r="I73" s="1"/>
  <c r="E75" i="5"/>
  <c r="F75" s="1"/>
  <c r="G75" s="1"/>
  <c r="H75" s="1"/>
  <c r="I75" s="1"/>
  <c r="D75" i="6"/>
  <c r="E75" s="1"/>
  <c r="F75" s="1"/>
  <c r="G75" s="1"/>
  <c r="H75" s="1"/>
  <c r="I75" s="1"/>
  <c r="D75" i="7"/>
  <c r="K75" s="1"/>
  <c r="E82" i="5"/>
  <c r="F82" s="1"/>
  <c r="G82" s="1"/>
  <c r="H82" s="1"/>
  <c r="I82" s="1"/>
  <c r="D82" i="6"/>
  <c r="E82" s="1"/>
  <c r="F82" s="1"/>
  <c r="G82" s="1"/>
  <c r="H82" s="1"/>
  <c r="I82" s="1"/>
  <c r="D82" i="7"/>
  <c r="K82" s="1"/>
  <c r="E84" i="5"/>
  <c r="F84" s="1"/>
  <c r="G84" s="1"/>
  <c r="H84" s="1"/>
  <c r="I84" s="1"/>
  <c r="D84" i="7"/>
  <c r="K84" s="1"/>
  <c r="D84" i="6"/>
  <c r="E84" s="1"/>
  <c r="F84" s="1"/>
  <c r="G84" s="1"/>
  <c r="H84" s="1"/>
  <c r="I84" s="1"/>
  <c r="E88" i="5"/>
  <c r="F88" s="1"/>
  <c r="G88" s="1"/>
  <c r="H88" s="1"/>
  <c r="I88" s="1"/>
  <c r="D88" i="6"/>
  <c r="E88" s="1"/>
  <c r="F88" s="1"/>
  <c r="G88" s="1"/>
  <c r="H88" s="1"/>
  <c r="I88" s="1"/>
  <c r="D88" i="7"/>
  <c r="K88" s="1"/>
  <c r="E103" i="5"/>
  <c r="F103" s="1"/>
  <c r="G103" s="1"/>
  <c r="H103" s="1"/>
  <c r="I103" s="1"/>
  <c r="D101" i="6"/>
  <c r="E101" s="1"/>
  <c r="F101" s="1"/>
  <c r="G101" s="1"/>
  <c r="H101" s="1"/>
  <c r="I101" s="1"/>
  <c r="E101" i="7"/>
  <c r="E105" i="5"/>
  <c r="F105" s="1"/>
  <c r="G105" s="1"/>
  <c r="H105" s="1"/>
  <c r="I105" s="1"/>
  <c r="E103" i="7"/>
  <c r="L103" s="1"/>
  <c r="D103" i="6"/>
  <c r="E103" s="1"/>
  <c r="F103" s="1"/>
  <c r="G103" s="1"/>
  <c r="H103" s="1"/>
  <c r="I103" s="1"/>
  <c r="E112" i="5"/>
  <c r="F112" s="1"/>
  <c r="G112" s="1"/>
  <c r="H112" s="1"/>
  <c r="I112" s="1"/>
  <c r="D112" i="6"/>
  <c r="E112" s="1"/>
  <c r="F112" s="1"/>
  <c r="G112" s="1"/>
  <c r="H112" s="1"/>
  <c r="I112" s="1"/>
  <c r="E108" i="7"/>
  <c r="L108" s="1"/>
  <c r="D108" i="6"/>
  <c r="E108" s="1"/>
  <c r="F108" s="1"/>
  <c r="G108" s="1"/>
  <c r="H108" s="1"/>
  <c r="I108" s="1"/>
  <c r="D112" i="7"/>
  <c r="K112" s="1"/>
  <c r="E121" i="5"/>
  <c r="F121" s="1"/>
  <c r="G121" s="1"/>
  <c r="H121" s="1"/>
  <c r="I121" s="1"/>
  <c r="D121" i="6"/>
  <c r="E121" s="1"/>
  <c r="F121" s="1"/>
  <c r="G121" s="1"/>
  <c r="H121" s="1"/>
  <c r="I121" s="1"/>
  <c r="D122" i="7"/>
  <c r="E125" i="5"/>
  <c r="F125" s="1"/>
  <c r="G125" s="1"/>
  <c r="H125" s="1"/>
  <c r="I125" s="1"/>
  <c r="D126" i="7"/>
  <c r="K126" s="1"/>
  <c r="D125" i="6"/>
  <c r="E125" s="1"/>
  <c r="F125" s="1"/>
  <c r="G125" s="1"/>
  <c r="H125" s="1"/>
  <c r="I125" s="1"/>
  <c r="E130" i="5"/>
  <c r="F130" s="1"/>
  <c r="G130" s="1"/>
  <c r="H130" s="1"/>
  <c r="I130" s="1"/>
  <c r="D131" i="7"/>
  <c r="K131" s="1"/>
  <c r="D130" i="6"/>
  <c r="E130" s="1"/>
  <c r="F130" s="1"/>
  <c r="G130" s="1"/>
  <c r="H130" s="1"/>
  <c r="I130" s="1"/>
  <c r="E132" i="5"/>
  <c r="F132" s="1"/>
  <c r="G132" s="1"/>
  <c r="H132" s="1"/>
  <c r="I132" s="1"/>
  <c r="D132" i="6"/>
  <c r="E132" s="1"/>
  <c r="F132" s="1"/>
  <c r="G132" s="1"/>
  <c r="H132" s="1"/>
  <c r="I132" s="1"/>
  <c r="D133" i="7"/>
  <c r="K133" s="1"/>
  <c r="E134" i="5"/>
  <c r="F134" s="1"/>
  <c r="G134" s="1"/>
  <c r="H134" s="1"/>
  <c r="I134" s="1"/>
  <c r="D136" i="7"/>
  <c r="K136" s="1"/>
  <c r="D134" i="6"/>
  <c r="E134" s="1"/>
  <c r="F134" s="1"/>
  <c r="G134" s="1"/>
  <c r="H134" s="1"/>
  <c r="I134" s="1"/>
  <c r="E138" i="5"/>
  <c r="F138" s="1"/>
  <c r="G138" s="1"/>
  <c r="H138" s="1"/>
  <c r="I138" s="1"/>
  <c r="D140" i="7"/>
  <c r="K140" s="1"/>
  <c r="D138" i="6"/>
  <c r="E138" s="1"/>
  <c r="F138" s="1"/>
  <c r="G138" s="1"/>
  <c r="H138" s="1"/>
  <c r="I138" s="1"/>
  <c r="E140" i="5"/>
  <c r="F140" s="1"/>
  <c r="G140" s="1"/>
  <c r="H140" s="1"/>
  <c r="I140" s="1"/>
  <c r="D140" i="6"/>
  <c r="E140" s="1"/>
  <c r="F140" s="1"/>
  <c r="G140" s="1"/>
  <c r="H140" s="1"/>
  <c r="I140" s="1"/>
  <c r="D142" i="7"/>
  <c r="K142" s="1"/>
  <c r="E142" i="5"/>
  <c r="F142" s="1"/>
  <c r="G142" s="1"/>
  <c r="H142" s="1"/>
  <c r="I142" s="1"/>
  <c r="D144" i="7"/>
  <c r="K144" s="1"/>
  <c r="D142" i="6"/>
  <c r="E142" s="1"/>
  <c r="F142" s="1"/>
  <c r="G142" s="1"/>
  <c r="H142" s="1"/>
  <c r="I142" s="1"/>
  <c r="E146" i="5"/>
  <c r="F146" s="1"/>
  <c r="G146" s="1"/>
  <c r="H146" s="1"/>
  <c r="I146" s="1"/>
  <c r="D148" i="7"/>
  <c r="K148" s="1"/>
  <c r="D146" i="6"/>
  <c r="E146" s="1"/>
  <c r="F146" s="1"/>
  <c r="G146" s="1"/>
  <c r="H146" s="1"/>
  <c r="I146" s="1"/>
  <c r="E148" i="5"/>
  <c r="F148" s="1"/>
  <c r="G148" s="1"/>
  <c r="H148" s="1"/>
  <c r="I148" s="1"/>
  <c r="D148" i="6"/>
  <c r="E148" s="1"/>
  <c r="F148" s="1"/>
  <c r="G148" s="1"/>
  <c r="H148" s="1"/>
  <c r="I148" s="1"/>
  <c r="D150" i="7"/>
  <c r="K150" s="1"/>
  <c r="E150" i="5"/>
  <c r="F150" s="1"/>
  <c r="G150" s="1"/>
  <c r="H150" s="1"/>
  <c r="I150" s="1"/>
  <c r="D152" i="7"/>
  <c r="K152" s="1"/>
  <c r="D150" i="6"/>
  <c r="E150" s="1"/>
  <c r="F150" s="1"/>
  <c r="G150" s="1"/>
  <c r="H150" s="1"/>
  <c r="I150" s="1"/>
  <c r="E154" i="5"/>
  <c r="F154" s="1"/>
  <c r="G154" s="1"/>
  <c r="H154" s="1"/>
  <c r="I154" s="1"/>
  <c r="D156" i="7"/>
  <c r="K156" s="1"/>
  <c r="D154" i="6"/>
  <c r="E154" s="1"/>
  <c r="F154" s="1"/>
  <c r="G154" s="1"/>
  <c r="H154" s="1"/>
  <c r="I154" s="1"/>
  <c r="E156" i="5"/>
  <c r="F156" s="1"/>
  <c r="G156" s="1"/>
  <c r="H156" s="1"/>
  <c r="I156" s="1"/>
  <c r="D156" i="6"/>
  <c r="E156" s="1"/>
  <c r="F156" s="1"/>
  <c r="G156" s="1"/>
  <c r="H156" s="1"/>
  <c r="I156" s="1"/>
  <c r="D158" i="7"/>
  <c r="K158" s="1"/>
  <c r="E158" i="5"/>
  <c r="F158" s="1"/>
  <c r="G158" s="1"/>
  <c r="H158" s="1"/>
  <c r="I158" s="1"/>
  <c r="D160" i="7"/>
  <c r="K160" s="1"/>
  <c r="D158" i="6"/>
  <c r="E158" s="1"/>
  <c r="F158" s="1"/>
  <c r="G158" s="1"/>
  <c r="H158" s="1"/>
  <c r="I158" s="1"/>
  <c r="E162" i="5"/>
  <c r="F162" s="1"/>
  <c r="G162" s="1"/>
  <c r="H162" s="1"/>
  <c r="I162" s="1"/>
  <c r="D164" i="7"/>
  <c r="K164" s="1"/>
  <c r="D162" i="6"/>
  <c r="E162" s="1"/>
  <c r="F162" s="1"/>
  <c r="G162" s="1"/>
  <c r="H162" s="1"/>
  <c r="I162" s="1"/>
  <c r="E164" i="5"/>
  <c r="F164" s="1"/>
  <c r="G164" s="1"/>
  <c r="H164" s="1"/>
  <c r="I164" s="1"/>
  <c r="D164" i="6"/>
  <c r="E164" s="1"/>
  <c r="F164" s="1"/>
  <c r="G164" s="1"/>
  <c r="H164" s="1"/>
  <c r="I164" s="1"/>
  <c r="D166" i="7"/>
  <c r="K166" s="1"/>
  <c r="E166" i="5"/>
  <c r="F166" s="1"/>
  <c r="G166" s="1"/>
  <c r="H166" s="1"/>
  <c r="I166" s="1"/>
  <c r="D168" i="7"/>
  <c r="K168" s="1"/>
  <c r="D166" i="6"/>
  <c r="E166" s="1"/>
  <c r="F166" s="1"/>
  <c r="G166" s="1"/>
  <c r="H166" s="1"/>
  <c r="I166" s="1"/>
  <c r="E170" i="5"/>
  <c r="F170" s="1"/>
  <c r="G170" s="1"/>
  <c r="H170" s="1"/>
  <c r="I170" s="1"/>
  <c r="D172" i="7"/>
  <c r="K172" s="1"/>
  <c r="D170" i="6"/>
  <c r="E170" s="1"/>
  <c r="F170" s="1"/>
  <c r="G170" s="1"/>
  <c r="H170" s="1"/>
  <c r="I170" s="1"/>
  <c r="E172" i="5"/>
  <c r="F172" s="1"/>
  <c r="G172" s="1"/>
  <c r="H172" s="1"/>
  <c r="I172" s="1"/>
  <c r="D172" i="6"/>
  <c r="E172" s="1"/>
  <c r="F172" s="1"/>
  <c r="G172" s="1"/>
  <c r="H172" s="1"/>
  <c r="I172" s="1"/>
  <c r="D174" i="7"/>
  <c r="K174" s="1"/>
  <c r="E174" i="5"/>
  <c r="F174" s="1"/>
  <c r="G174" s="1"/>
  <c r="H174" s="1"/>
  <c r="I174" s="1"/>
  <c r="D176" i="7"/>
  <c r="K176" s="1"/>
  <c r="D174" i="6"/>
  <c r="E174" s="1"/>
  <c r="F174" s="1"/>
  <c r="G174" s="1"/>
  <c r="H174" s="1"/>
  <c r="I174" s="1"/>
  <c r="E178" i="5"/>
  <c r="F178" s="1"/>
  <c r="G178" s="1"/>
  <c r="H178" s="1"/>
  <c r="I178" s="1"/>
  <c r="D180" i="7"/>
  <c r="K180" s="1"/>
  <c r="D178" i="6"/>
  <c r="E178" s="1"/>
  <c r="F178" s="1"/>
  <c r="G178" s="1"/>
  <c r="H178" s="1"/>
  <c r="I178" s="1"/>
  <c r="E180" i="5"/>
  <c r="F180" s="1"/>
  <c r="G180" s="1"/>
  <c r="H180" s="1"/>
  <c r="I180" s="1"/>
  <c r="D180" i="6"/>
  <c r="E180" s="1"/>
  <c r="F180" s="1"/>
  <c r="G180" s="1"/>
  <c r="H180" s="1"/>
  <c r="I180" s="1"/>
  <c r="D182" i="7"/>
  <c r="K182" s="1"/>
  <c r="E182" i="5"/>
  <c r="F182" s="1"/>
  <c r="G182" s="1"/>
  <c r="H182" s="1"/>
  <c r="I182" s="1"/>
  <c r="D184" i="7"/>
  <c r="K184" s="1"/>
  <c r="D182" i="6"/>
  <c r="E182" s="1"/>
  <c r="F182" s="1"/>
  <c r="G182" s="1"/>
  <c r="H182" s="1"/>
  <c r="I182" s="1"/>
  <c r="D120" i="7"/>
  <c r="K120" s="1"/>
  <c r="D119" i="6"/>
  <c r="H119"/>
  <c r="F119" i="5"/>
  <c r="F119" i="6"/>
  <c r="H119" i="5"/>
  <c r="E7"/>
  <c r="F7" s="1"/>
  <c r="G7" s="1"/>
  <c r="H7" s="1"/>
  <c r="I7" s="1"/>
  <c r="D7" i="7"/>
  <c r="K9" s="1"/>
  <c r="D7" i="6"/>
  <c r="E7" s="1"/>
  <c r="F7" s="1"/>
  <c r="G7" s="1"/>
  <c r="H7" s="1"/>
  <c r="I7" s="1"/>
  <c r="E15" i="5"/>
  <c r="F15" s="1"/>
  <c r="G15" s="1"/>
  <c r="H15" s="1"/>
  <c r="I15" s="1"/>
  <c r="D15" i="7"/>
  <c r="K15" s="1"/>
  <c r="D15" i="6"/>
  <c r="E15" s="1"/>
  <c r="F15" s="1"/>
  <c r="G15" s="1"/>
  <c r="H15" s="1"/>
  <c r="I15" s="1"/>
  <c r="E17" i="5"/>
  <c r="F17" s="1"/>
  <c r="G17" s="1"/>
  <c r="H17" s="1"/>
  <c r="I17" s="1"/>
  <c r="D17" i="6"/>
  <c r="E17" s="1"/>
  <c r="F17" s="1"/>
  <c r="G17" s="1"/>
  <c r="H17" s="1"/>
  <c r="I17" s="1"/>
  <c r="D17" i="7"/>
  <c r="K17" s="1"/>
  <c r="E23" i="5"/>
  <c r="F23" s="1"/>
  <c r="G23" s="1"/>
  <c r="H23" s="1"/>
  <c r="I23" s="1"/>
  <c r="D23" i="7"/>
  <c r="K23" s="1"/>
  <c r="D23" i="6"/>
  <c r="E23" s="1"/>
  <c r="F23" s="1"/>
  <c r="G23" s="1"/>
  <c r="H23" s="1"/>
  <c r="I23" s="1"/>
  <c r="E25" i="5"/>
  <c r="F25" s="1"/>
  <c r="G25" s="1"/>
  <c r="H25" s="1"/>
  <c r="I25" s="1"/>
  <c r="D25" i="6"/>
  <c r="E25" s="1"/>
  <c r="F25" s="1"/>
  <c r="G25" s="1"/>
  <c r="H25" s="1"/>
  <c r="I25" s="1"/>
  <c r="D25" i="7"/>
  <c r="K25" s="1"/>
  <c r="E29" i="5"/>
  <c r="F29" s="1"/>
  <c r="G29" s="1"/>
  <c r="H29" s="1"/>
  <c r="I29" s="1"/>
  <c r="D29" i="6"/>
  <c r="E29" s="1"/>
  <c r="F29" s="1"/>
  <c r="G29" s="1"/>
  <c r="H29" s="1"/>
  <c r="I29" s="1"/>
  <c r="D29" i="7"/>
  <c r="K29" s="1"/>
  <c r="E31" i="5"/>
  <c r="F31" s="1"/>
  <c r="G31" s="1"/>
  <c r="H31" s="1"/>
  <c r="I31" s="1"/>
  <c r="D31" i="7"/>
  <c r="K31" s="1"/>
  <c r="D31" i="6"/>
  <c r="E31" s="1"/>
  <c r="F31" s="1"/>
  <c r="G31" s="1"/>
  <c r="H31" s="1"/>
  <c r="I31" s="1"/>
  <c r="E33" i="5"/>
  <c r="F33" s="1"/>
  <c r="G33" s="1"/>
  <c r="H33" s="1"/>
  <c r="I33" s="1"/>
  <c r="D33" i="6"/>
  <c r="E33" s="1"/>
  <c r="F33" s="1"/>
  <c r="G33" s="1"/>
  <c r="H33" s="1"/>
  <c r="I33" s="1"/>
  <c r="D33" i="7"/>
  <c r="K33" s="1"/>
  <c r="E39" i="5"/>
  <c r="F39" s="1"/>
  <c r="G39" s="1"/>
  <c r="H39" s="1"/>
  <c r="I39" s="1"/>
  <c r="D39" i="7"/>
  <c r="K39" s="1"/>
  <c r="D39" i="6"/>
  <c r="E39" s="1"/>
  <c r="F39" s="1"/>
  <c r="G39" s="1"/>
  <c r="H39" s="1"/>
  <c r="I39" s="1"/>
  <c r="E41" i="5"/>
  <c r="F41" s="1"/>
  <c r="G41" s="1"/>
  <c r="H41" s="1"/>
  <c r="I41" s="1"/>
  <c r="D41" i="6"/>
  <c r="E41" s="1"/>
  <c r="F41" s="1"/>
  <c r="G41" s="1"/>
  <c r="H41" s="1"/>
  <c r="I41" s="1"/>
  <c r="D41" i="7"/>
  <c r="K41" s="1"/>
  <c r="E55" i="5"/>
  <c r="F55" s="1"/>
  <c r="G55" s="1"/>
  <c r="H55" s="1"/>
  <c r="I55" s="1"/>
  <c r="D55" i="7"/>
  <c r="K55" s="1"/>
  <c r="D55" i="6"/>
  <c r="E55" s="1"/>
  <c r="F55" s="1"/>
  <c r="G55" s="1"/>
  <c r="H55" s="1"/>
  <c r="I55" s="1"/>
  <c r="I119" i="5"/>
  <c r="I119" i="6"/>
  <c r="G119" i="5"/>
  <c r="G119" i="6"/>
  <c r="E119" i="5"/>
  <c r="E119" i="6"/>
  <c r="V11" i="7" l="1"/>
  <c r="U13"/>
  <c r="AD8"/>
  <c r="W7"/>
  <c r="X7" s="1"/>
  <c r="Y7" s="1"/>
  <c r="Z7" s="1"/>
  <c r="AE8"/>
  <c r="AD11"/>
  <c r="AC11"/>
  <c r="AC13"/>
  <c r="K57"/>
  <c r="K178"/>
  <c r="K162"/>
  <c r="K146"/>
  <c r="K128"/>
  <c r="K78"/>
  <c r="K59"/>
  <c r="K35"/>
  <c r="K51"/>
  <c r="K19"/>
  <c r="K101"/>
  <c r="K103"/>
  <c r="K122"/>
  <c r="K170"/>
  <c r="K154"/>
  <c r="K138"/>
  <c r="L105"/>
  <c r="K91"/>
  <c r="K67"/>
  <c r="K43"/>
  <c r="K27"/>
  <c r="E23"/>
  <c r="E17"/>
  <c r="E15"/>
  <c r="E120"/>
  <c r="E184"/>
  <c r="E182"/>
  <c r="E180"/>
  <c r="E168"/>
  <c r="E166"/>
  <c r="E164"/>
  <c r="E152"/>
  <c r="E150"/>
  <c r="E148"/>
  <c r="E136"/>
  <c r="E133"/>
  <c r="E131"/>
  <c r="E112"/>
  <c r="L112" s="1"/>
  <c r="F108"/>
  <c r="F103"/>
  <c r="F101"/>
  <c r="E75"/>
  <c r="E73"/>
  <c r="E71"/>
  <c r="E57"/>
  <c r="E49"/>
  <c r="E47"/>
  <c r="E45"/>
  <c r="E21"/>
  <c r="E9"/>
  <c r="E170"/>
  <c r="L170" s="1"/>
  <c r="E154"/>
  <c r="L154" s="1"/>
  <c r="E138"/>
  <c r="L138" s="1"/>
  <c r="F105"/>
  <c r="M105" s="1"/>
  <c r="E91"/>
  <c r="L101" s="1"/>
  <c r="E67"/>
  <c r="E43"/>
  <c r="E11"/>
  <c r="E27"/>
  <c r="E25"/>
  <c r="L25" s="1"/>
  <c r="E55"/>
  <c r="E41"/>
  <c r="E39"/>
  <c r="E33"/>
  <c r="E31"/>
  <c r="E29"/>
  <c r="E7"/>
  <c r="K6"/>
  <c r="E176"/>
  <c r="E174"/>
  <c r="L174" s="1"/>
  <c r="E172"/>
  <c r="L172" s="1"/>
  <c r="E160"/>
  <c r="L160" s="1"/>
  <c r="E158"/>
  <c r="E156"/>
  <c r="L156" s="1"/>
  <c r="E144"/>
  <c r="E142"/>
  <c r="L142" s="1"/>
  <c r="E140"/>
  <c r="L140" s="1"/>
  <c r="E126"/>
  <c r="L126" s="1"/>
  <c r="E122"/>
  <c r="L122" s="1"/>
  <c r="E88"/>
  <c r="L88" s="1"/>
  <c r="E84"/>
  <c r="E82"/>
  <c r="L82" s="1"/>
  <c r="E65"/>
  <c r="E63"/>
  <c r="L63" s="1"/>
  <c r="E61"/>
  <c r="E53"/>
  <c r="E37"/>
  <c r="E13"/>
  <c r="L13" s="1"/>
  <c r="E178"/>
  <c r="L178" s="1"/>
  <c r="E162"/>
  <c r="L162" s="1"/>
  <c r="E146"/>
  <c r="L146" s="1"/>
  <c r="E128"/>
  <c r="L128" s="1"/>
  <c r="E78"/>
  <c r="L78" s="1"/>
  <c r="E59"/>
  <c r="L59" s="1"/>
  <c r="E35"/>
  <c r="L35" s="1"/>
  <c r="E51"/>
  <c r="L51" s="1"/>
  <c r="E19"/>
  <c r="L19" s="1"/>
  <c r="W11" l="1"/>
  <c r="AD12"/>
  <c r="V13"/>
  <c r="W13" s="1"/>
  <c r="X13" s="1"/>
  <c r="Y13" s="1"/>
  <c r="Z13" s="1"/>
  <c r="U15"/>
  <c r="AE9"/>
  <c r="AE10"/>
  <c r="AF8"/>
  <c r="AC15"/>
  <c r="L31"/>
  <c r="L27"/>
  <c r="L47"/>
  <c r="L73"/>
  <c r="L136"/>
  <c r="L150"/>
  <c r="L43"/>
  <c r="L168"/>
  <c r="L182"/>
  <c r="L17"/>
  <c r="L53"/>
  <c r="L29"/>
  <c r="L33"/>
  <c r="L41"/>
  <c r="L67"/>
  <c r="L45"/>
  <c r="L49"/>
  <c r="L71"/>
  <c r="L75"/>
  <c r="M103"/>
  <c r="L133"/>
  <c r="L148"/>
  <c r="L152"/>
  <c r="L166"/>
  <c r="L180"/>
  <c r="L184"/>
  <c r="L15"/>
  <c r="L23"/>
  <c r="L37"/>
  <c r="L61"/>
  <c r="L65"/>
  <c r="L84"/>
  <c r="L144"/>
  <c r="L158"/>
  <c r="L176"/>
  <c r="L39"/>
  <c r="L55"/>
  <c r="L91"/>
  <c r="L21"/>
  <c r="L57"/>
  <c r="M108"/>
  <c r="L131"/>
  <c r="L164"/>
  <c r="L120"/>
  <c r="L11"/>
  <c r="L9"/>
  <c r="F19"/>
  <c r="F51"/>
  <c r="F35"/>
  <c r="F59"/>
  <c r="F78"/>
  <c r="F128"/>
  <c r="F146"/>
  <c r="F162"/>
  <c r="F178"/>
  <c r="F13"/>
  <c r="F37"/>
  <c r="M37" s="1"/>
  <c r="F53"/>
  <c r="M53" s="1"/>
  <c r="F61"/>
  <c r="F63"/>
  <c r="F65"/>
  <c r="F82"/>
  <c r="M82" s="1"/>
  <c r="F84"/>
  <c r="F88"/>
  <c r="F122"/>
  <c r="F126"/>
  <c r="F140"/>
  <c r="F142"/>
  <c r="F144"/>
  <c r="F156"/>
  <c r="F158"/>
  <c r="F160"/>
  <c r="F172"/>
  <c r="F174"/>
  <c r="F176"/>
  <c r="F7"/>
  <c r="L6"/>
  <c r="F29"/>
  <c r="F31"/>
  <c r="M31" s="1"/>
  <c r="F33"/>
  <c r="F39"/>
  <c r="M39" s="1"/>
  <c r="F41"/>
  <c r="F55"/>
  <c r="M55" s="1"/>
  <c r="F25"/>
  <c r="F27"/>
  <c r="M27" s="1"/>
  <c r="F11"/>
  <c r="F43"/>
  <c r="M43" s="1"/>
  <c r="F67"/>
  <c r="M67" s="1"/>
  <c r="F91"/>
  <c r="M91" s="1"/>
  <c r="G105"/>
  <c r="F138"/>
  <c r="F154"/>
  <c r="F170"/>
  <c r="F9"/>
  <c r="F21"/>
  <c r="M21" s="1"/>
  <c r="F45"/>
  <c r="F47"/>
  <c r="M47" s="1"/>
  <c r="F49"/>
  <c r="F57"/>
  <c r="M57" s="1"/>
  <c r="F71"/>
  <c r="M71" s="1"/>
  <c r="F73"/>
  <c r="M73" s="1"/>
  <c r="F75"/>
  <c r="G101"/>
  <c r="G103"/>
  <c r="G108"/>
  <c r="N108" s="1"/>
  <c r="F112"/>
  <c r="M112" s="1"/>
  <c r="F131"/>
  <c r="M131" s="1"/>
  <c r="F133"/>
  <c r="F136"/>
  <c r="M136" s="1"/>
  <c r="F148"/>
  <c r="M148" s="1"/>
  <c r="F150"/>
  <c r="M150" s="1"/>
  <c r="F152"/>
  <c r="F164"/>
  <c r="M164" s="1"/>
  <c r="F166"/>
  <c r="F168"/>
  <c r="M168" s="1"/>
  <c r="F180"/>
  <c r="M180" s="1"/>
  <c r="F182"/>
  <c r="M182" s="1"/>
  <c r="F184"/>
  <c r="F120"/>
  <c r="M120" s="1"/>
  <c r="F15"/>
  <c r="M15" s="1"/>
  <c r="F17"/>
  <c r="M17" s="1"/>
  <c r="F23"/>
  <c r="X11" l="1"/>
  <c r="AE11"/>
  <c r="AE12"/>
  <c r="V15"/>
  <c r="W15" s="1"/>
  <c r="X15" s="1"/>
  <c r="Y15" s="1"/>
  <c r="Z15" s="1"/>
  <c r="U17"/>
  <c r="M61"/>
  <c r="AD13"/>
  <c r="AD14"/>
  <c r="AF11"/>
  <c r="AF9"/>
  <c r="AF10"/>
  <c r="AG8"/>
  <c r="AH8"/>
  <c r="AC17"/>
  <c r="M176"/>
  <c r="M158"/>
  <c r="M144"/>
  <c r="M84"/>
  <c r="M65"/>
  <c r="M23"/>
  <c r="M184"/>
  <c r="M166"/>
  <c r="M152"/>
  <c r="M133"/>
  <c r="N103"/>
  <c r="M75"/>
  <c r="M49"/>
  <c r="M45"/>
  <c r="M154"/>
  <c r="N105"/>
  <c r="M25"/>
  <c r="M41"/>
  <c r="M33"/>
  <c r="M29"/>
  <c r="M174"/>
  <c r="M160"/>
  <c r="M156"/>
  <c r="M142"/>
  <c r="M126"/>
  <c r="M88"/>
  <c r="M63"/>
  <c r="M13"/>
  <c r="M162"/>
  <c r="M128"/>
  <c r="M59"/>
  <c r="M51"/>
  <c r="M101"/>
  <c r="M170"/>
  <c r="M138"/>
  <c r="M172"/>
  <c r="M140"/>
  <c r="M122"/>
  <c r="M178"/>
  <c r="M146"/>
  <c r="M78"/>
  <c r="M35"/>
  <c r="M19"/>
  <c r="M11"/>
  <c r="M9"/>
  <c r="G23"/>
  <c r="G17"/>
  <c r="G15"/>
  <c r="G120"/>
  <c r="G184"/>
  <c r="G182"/>
  <c r="G180"/>
  <c r="G168"/>
  <c r="G166"/>
  <c r="G164"/>
  <c r="G152"/>
  <c r="G150"/>
  <c r="G148"/>
  <c r="G136"/>
  <c r="G133"/>
  <c r="G131"/>
  <c r="G112"/>
  <c r="N112" s="1"/>
  <c r="H108"/>
  <c r="H103"/>
  <c r="H101"/>
  <c r="G75"/>
  <c r="G73"/>
  <c r="G71"/>
  <c r="G57"/>
  <c r="G49"/>
  <c r="G47"/>
  <c r="G45"/>
  <c r="G21"/>
  <c r="G9"/>
  <c r="G170"/>
  <c r="N170" s="1"/>
  <c r="G154"/>
  <c r="N154" s="1"/>
  <c r="G138"/>
  <c r="N138" s="1"/>
  <c r="H105"/>
  <c r="O105" s="1"/>
  <c r="G91"/>
  <c r="G67"/>
  <c r="G43"/>
  <c r="G11"/>
  <c r="G27"/>
  <c r="G25"/>
  <c r="N25" s="1"/>
  <c r="G55"/>
  <c r="G41"/>
  <c r="G39"/>
  <c r="G33"/>
  <c r="G31"/>
  <c r="G29"/>
  <c r="G7"/>
  <c r="M6"/>
  <c r="G176"/>
  <c r="G174"/>
  <c r="N174" s="1"/>
  <c r="G172"/>
  <c r="N172" s="1"/>
  <c r="G160"/>
  <c r="N160" s="1"/>
  <c r="G158"/>
  <c r="G156"/>
  <c r="N156" s="1"/>
  <c r="G144"/>
  <c r="G142"/>
  <c r="N142" s="1"/>
  <c r="G140"/>
  <c r="N140" s="1"/>
  <c r="G126"/>
  <c r="N126" s="1"/>
  <c r="G122"/>
  <c r="N122" s="1"/>
  <c r="G88"/>
  <c r="N88" s="1"/>
  <c r="G84"/>
  <c r="G82"/>
  <c r="N82" s="1"/>
  <c r="G65"/>
  <c r="G63"/>
  <c r="N63" s="1"/>
  <c r="G61"/>
  <c r="G53"/>
  <c r="G37"/>
  <c r="G13"/>
  <c r="N13" s="1"/>
  <c r="G178"/>
  <c r="N178" s="1"/>
  <c r="G162"/>
  <c r="N162" s="1"/>
  <c r="G146"/>
  <c r="N146" s="1"/>
  <c r="G128"/>
  <c r="N128" s="1"/>
  <c r="G78"/>
  <c r="N78" s="1"/>
  <c r="G59"/>
  <c r="N59" s="1"/>
  <c r="G35"/>
  <c r="N35" s="1"/>
  <c r="G51"/>
  <c r="N51" s="1"/>
  <c r="G19"/>
  <c r="N19" s="1"/>
  <c r="V17" l="1"/>
  <c r="W17" s="1"/>
  <c r="X17" s="1"/>
  <c r="Y17" s="1"/>
  <c r="Z17" s="1"/>
  <c r="U19"/>
  <c r="Y11"/>
  <c r="AF12"/>
  <c r="AD15"/>
  <c r="AD16"/>
  <c r="AE13"/>
  <c r="AE14"/>
  <c r="AG9"/>
  <c r="AG10"/>
  <c r="N29"/>
  <c r="N33"/>
  <c r="N41"/>
  <c r="N45"/>
  <c r="N49"/>
  <c r="N75"/>
  <c r="O103"/>
  <c r="N133"/>
  <c r="AH10"/>
  <c r="AC19"/>
  <c r="N152"/>
  <c r="N166"/>
  <c r="N184"/>
  <c r="N37"/>
  <c r="N61"/>
  <c r="N65"/>
  <c r="N84"/>
  <c r="N144"/>
  <c r="N158"/>
  <c r="N176"/>
  <c r="N31"/>
  <c r="N39"/>
  <c r="N55"/>
  <c r="N27"/>
  <c r="N43"/>
  <c r="N91"/>
  <c r="N21"/>
  <c r="N47"/>
  <c r="N57"/>
  <c r="N73"/>
  <c r="O108"/>
  <c r="N131"/>
  <c r="N136"/>
  <c r="N150"/>
  <c r="N164"/>
  <c r="N168"/>
  <c r="N182"/>
  <c r="N120"/>
  <c r="N17"/>
  <c r="N101"/>
  <c r="N53"/>
  <c r="N67"/>
  <c r="N71"/>
  <c r="N148"/>
  <c r="N180"/>
  <c r="N15"/>
  <c r="N23"/>
  <c r="N11"/>
  <c r="N9"/>
  <c r="H19"/>
  <c r="H51"/>
  <c r="H35"/>
  <c r="H59"/>
  <c r="H78"/>
  <c r="H128"/>
  <c r="H146"/>
  <c r="H162"/>
  <c r="H178"/>
  <c r="H13"/>
  <c r="H37"/>
  <c r="O37" s="1"/>
  <c r="H53"/>
  <c r="O53" s="1"/>
  <c r="H61"/>
  <c r="O61" s="1"/>
  <c r="H63"/>
  <c r="H65"/>
  <c r="H82"/>
  <c r="H84"/>
  <c r="H88"/>
  <c r="H122"/>
  <c r="H126"/>
  <c r="H140"/>
  <c r="H142"/>
  <c r="H144"/>
  <c r="H156"/>
  <c r="H158"/>
  <c r="H160"/>
  <c r="H172"/>
  <c r="H174"/>
  <c r="H176"/>
  <c r="H7"/>
  <c r="N6"/>
  <c r="H29"/>
  <c r="H31"/>
  <c r="O31" s="1"/>
  <c r="H33"/>
  <c r="H39"/>
  <c r="O39" s="1"/>
  <c r="H41"/>
  <c r="H55"/>
  <c r="O55" s="1"/>
  <c r="H25"/>
  <c r="H27"/>
  <c r="O27" s="1"/>
  <c r="H11"/>
  <c r="H43"/>
  <c r="O43" s="1"/>
  <c r="H67"/>
  <c r="H91"/>
  <c r="O91" s="1"/>
  <c r="I105"/>
  <c r="H138"/>
  <c r="H154"/>
  <c r="H170"/>
  <c r="H9"/>
  <c r="H21"/>
  <c r="O21" s="1"/>
  <c r="H45"/>
  <c r="H47"/>
  <c r="O47" s="1"/>
  <c r="H49"/>
  <c r="H57"/>
  <c r="O57" s="1"/>
  <c r="H71"/>
  <c r="O71" s="1"/>
  <c r="H73"/>
  <c r="O73" s="1"/>
  <c r="H75"/>
  <c r="I101"/>
  <c r="I103"/>
  <c r="I108"/>
  <c r="P108" s="1"/>
  <c r="H112"/>
  <c r="O112" s="1"/>
  <c r="H131"/>
  <c r="O131" s="1"/>
  <c r="H133"/>
  <c r="H136"/>
  <c r="O136" s="1"/>
  <c r="H148"/>
  <c r="H150"/>
  <c r="O150" s="1"/>
  <c r="H152"/>
  <c r="H164"/>
  <c r="O164" s="1"/>
  <c r="H166"/>
  <c r="H168"/>
  <c r="O168" s="1"/>
  <c r="H180"/>
  <c r="H182"/>
  <c r="O182" s="1"/>
  <c r="H184"/>
  <c r="H120"/>
  <c r="O120" s="1"/>
  <c r="H15"/>
  <c r="O15" s="1"/>
  <c r="H17"/>
  <c r="O17" s="1"/>
  <c r="H23"/>
  <c r="Z11" l="1"/>
  <c r="AG12"/>
  <c r="AG11"/>
  <c r="V19"/>
  <c r="W19" s="1"/>
  <c r="X19" s="1"/>
  <c r="Y19" s="1"/>
  <c r="Z19" s="1"/>
  <c r="U21"/>
  <c r="AF13"/>
  <c r="AF14"/>
  <c r="AE15"/>
  <c r="AE16"/>
  <c r="AD17"/>
  <c r="AD18"/>
  <c r="AH9"/>
  <c r="O176"/>
  <c r="O158"/>
  <c r="O180"/>
  <c r="O148"/>
  <c r="O67"/>
  <c r="O82"/>
  <c r="AC21"/>
  <c r="O144"/>
  <c r="O84"/>
  <c r="O65"/>
  <c r="O23"/>
  <c r="O184"/>
  <c r="O166"/>
  <c r="O152"/>
  <c r="O133"/>
  <c r="P103"/>
  <c r="O75"/>
  <c r="O49"/>
  <c r="O45"/>
  <c r="O154"/>
  <c r="P105"/>
  <c r="O25"/>
  <c r="O41"/>
  <c r="O33"/>
  <c r="O29"/>
  <c r="O174"/>
  <c r="O160"/>
  <c r="O156"/>
  <c r="O142"/>
  <c r="O126"/>
  <c r="O88"/>
  <c r="O63"/>
  <c r="O13"/>
  <c r="O162"/>
  <c r="O128"/>
  <c r="O59"/>
  <c r="O51"/>
  <c r="O170"/>
  <c r="O138"/>
  <c r="O172"/>
  <c r="O140"/>
  <c r="O122"/>
  <c r="O178"/>
  <c r="O146"/>
  <c r="O78"/>
  <c r="O35"/>
  <c r="O19"/>
  <c r="O101"/>
  <c r="O11"/>
  <c r="O9"/>
  <c r="I23"/>
  <c r="I17"/>
  <c r="I15"/>
  <c r="I120"/>
  <c r="I184"/>
  <c r="I182"/>
  <c r="I180"/>
  <c r="I168"/>
  <c r="I166"/>
  <c r="I164"/>
  <c r="I152"/>
  <c r="I150"/>
  <c r="I148"/>
  <c r="I136"/>
  <c r="I133"/>
  <c r="I131"/>
  <c r="I112"/>
  <c r="P112" s="1"/>
  <c r="I75"/>
  <c r="I73"/>
  <c r="P73" s="1"/>
  <c r="I71"/>
  <c r="I57"/>
  <c r="I49"/>
  <c r="I47"/>
  <c r="P47" s="1"/>
  <c r="I45"/>
  <c r="I21"/>
  <c r="I9"/>
  <c r="I170"/>
  <c r="P170" s="1"/>
  <c r="I154"/>
  <c r="I138"/>
  <c r="P138" s="1"/>
  <c r="I91"/>
  <c r="I67"/>
  <c r="I43"/>
  <c r="I11"/>
  <c r="I27"/>
  <c r="I25"/>
  <c r="P25" s="1"/>
  <c r="I55"/>
  <c r="I41"/>
  <c r="P41" s="1"/>
  <c r="I39"/>
  <c r="I33"/>
  <c r="P33" s="1"/>
  <c r="I31"/>
  <c r="I29"/>
  <c r="P29" s="1"/>
  <c r="I7"/>
  <c r="O6"/>
  <c r="I176"/>
  <c r="I174"/>
  <c r="P174" s="1"/>
  <c r="I172"/>
  <c r="I160"/>
  <c r="P160" s="1"/>
  <c r="I158"/>
  <c r="I156"/>
  <c r="P156" s="1"/>
  <c r="I144"/>
  <c r="I142"/>
  <c r="P142" s="1"/>
  <c r="I140"/>
  <c r="I126"/>
  <c r="P126" s="1"/>
  <c r="I122"/>
  <c r="P122" s="1"/>
  <c r="I88"/>
  <c r="P88" s="1"/>
  <c r="I84"/>
  <c r="I82"/>
  <c r="P82" s="1"/>
  <c r="I65"/>
  <c r="I63"/>
  <c r="P63" s="1"/>
  <c r="I61"/>
  <c r="I53"/>
  <c r="I37"/>
  <c r="I13"/>
  <c r="P13" s="1"/>
  <c r="I178"/>
  <c r="P178" s="1"/>
  <c r="I162"/>
  <c r="P162" s="1"/>
  <c r="I146"/>
  <c r="P146" s="1"/>
  <c r="I128"/>
  <c r="P128" s="1"/>
  <c r="I78"/>
  <c r="P78" s="1"/>
  <c r="I59"/>
  <c r="P59" s="1"/>
  <c r="I35"/>
  <c r="P35" s="1"/>
  <c r="I51"/>
  <c r="P51" s="1"/>
  <c r="I19"/>
  <c r="P19" s="1"/>
  <c r="V21" l="1"/>
  <c r="W21" s="1"/>
  <c r="X21" s="1"/>
  <c r="Y21" s="1"/>
  <c r="Z21" s="1"/>
  <c r="U23"/>
  <c r="AH12"/>
  <c r="AH11"/>
  <c r="P154"/>
  <c r="AD19"/>
  <c r="AD20"/>
  <c r="AE17"/>
  <c r="AE18"/>
  <c r="AF15"/>
  <c r="AF16"/>
  <c r="AG13"/>
  <c r="AG14"/>
  <c r="P133"/>
  <c r="P152"/>
  <c r="P166"/>
  <c r="P184"/>
  <c r="AH14"/>
  <c r="AC23"/>
  <c r="P140"/>
  <c r="P172"/>
  <c r="P37"/>
  <c r="P61"/>
  <c r="P65"/>
  <c r="P84"/>
  <c r="P144"/>
  <c r="P158"/>
  <c r="P176"/>
  <c r="P31"/>
  <c r="P39"/>
  <c r="P55"/>
  <c r="P27"/>
  <c r="P43"/>
  <c r="P91"/>
  <c r="P45"/>
  <c r="P49"/>
  <c r="P71"/>
  <c r="P75"/>
  <c r="P131"/>
  <c r="P136"/>
  <c r="P150"/>
  <c r="P164"/>
  <c r="P168"/>
  <c r="P182"/>
  <c r="P120"/>
  <c r="P17"/>
  <c r="P53"/>
  <c r="P67"/>
  <c r="P21"/>
  <c r="P57"/>
  <c r="P148"/>
  <c r="P180"/>
  <c r="P15"/>
  <c r="P23"/>
  <c r="P101"/>
  <c r="P11"/>
  <c r="P9"/>
  <c r="V23" l="1"/>
  <c r="W23" s="1"/>
  <c r="X23" s="1"/>
  <c r="Y23" s="1"/>
  <c r="Z23" s="1"/>
  <c r="U25"/>
  <c r="AD21"/>
  <c r="AD22"/>
  <c r="AG15"/>
  <c r="AG16"/>
  <c r="AF17"/>
  <c r="AF18"/>
  <c r="AE19"/>
  <c r="AE20"/>
  <c r="AH13"/>
  <c r="P6"/>
  <c r="AH16"/>
  <c r="AC25"/>
  <c r="V25" l="1"/>
  <c r="W25" s="1"/>
  <c r="X25" s="1"/>
  <c r="Y25" s="1"/>
  <c r="Z25" s="1"/>
  <c r="U27"/>
  <c r="AD23"/>
  <c r="AD24"/>
  <c r="AG17"/>
  <c r="AG18"/>
  <c r="AF19"/>
  <c r="AF20"/>
  <c r="AE21"/>
  <c r="AE22"/>
  <c r="AH15"/>
  <c r="AH18"/>
  <c r="AC27"/>
  <c r="V27" l="1"/>
  <c r="W27" s="1"/>
  <c r="X27" s="1"/>
  <c r="Y27" s="1"/>
  <c r="Z27" s="1"/>
  <c r="U29"/>
  <c r="AF21"/>
  <c r="AF22"/>
  <c r="AE23"/>
  <c r="AE24"/>
  <c r="AD25"/>
  <c r="AD26"/>
  <c r="AG19"/>
  <c r="AG20"/>
  <c r="AH17"/>
  <c r="AH20"/>
  <c r="AC29"/>
  <c r="V29" l="1"/>
  <c r="W29" s="1"/>
  <c r="X29" s="1"/>
  <c r="Y29" s="1"/>
  <c r="Z29" s="1"/>
  <c r="U31"/>
  <c r="AF23"/>
  <c r="AF24"/>
  <c r="AE25"/>
  <c r="AE26"/>
  <c r="AD27"/>
  <c r="AD28"/>
  <c r="AG21"/>
  <c r="AG22"/>
  <c r="AH19"/>
  <c r="AH22"/>
  <c r="AC31"/>
  <c r="V31" l="1"/>
  <c r="W31" s="1"/>
  <c r="X31" s="1"/>
  <c r="Y31" s="1"/>
  <c r="Z31" s="1"/>
  <c r="U33"/>
  <c r="AD29"/>
  <c r="AD30"/>
  <c r="AG23"/>
  <c r="AG24"/>
  <c r="AF25"/>
  <c r="AF26"/>
  <c r="AE27"/>
  <c r="AE28"/>
  <c r="AH21"/>
  <c r="AH24"/>
  <c r="AC33"/>
  <c r="V33" l="1"/>
  <c r="W33" s="1"/>
  <c r="X33" s="1"/>
  <c r="Y33" s="1"/>
  <c r="Z33" s="1"/>
  <c r="U35"/>
  <c r="AE29"/>
  <c r="AE30"/>
  <c r="AF27"/>
  <c r="AF28"/>
  <c r="AD31"/>
  <c r="AD32"/>
  <c r="AG25"/>
  <c r="AG26"/>
  <c r="AH23"/>
  <c r="AC35"/>
  <c r="AH26"/>
  <c r="AA35" l="1"/>
  <c r="U37"/>
  <c r="AG27"/>
  <c r="AG28"/>
  <c r="AF29"/>
  <c r="AF30"/>
  <c r="AE31"/>
  <c r="AE32"/>
  <c r="AD33"/>
  <c r="AD34"/>
  <c r="AH25"/>
  <c r="AH28"/>
  <c r="AC37"/>
  <c r="V37" l="1"/>
  <c r="W37" s="1"/>
  <c r="X37" s="1"/>
  <c r="Y37" s="1"/>
  <c r="Z37" s="1"/>
  <c r="U39"/>
  <c r="V39" s="1"/>
  <c r="W39" s="1"/>
  <c r="X39" s="1"/>
  <c r="Y39" s="1"/>
  <c r="Z39" s="1"/>
  <c r="AD35"/>
  <c r="AD36"/>
  <c r="AF31"/>
  <c r="AF32"/>
  <c r="AE33"/>
  <c r="AE34"/>
  <c r="AG29"/>
  <c r="AG30"/>
  <c r="AH27"/>
  <c r="AC39"/>
  <c r="AH30"/>
  <c r="AF33" l="1"/>
  <c r="AF34"/>
  <c r="AE35"/>
  <c r="AE36"/>
  <c r="AG31"/>
  <c r="AG32"/>
  <c r="AD37"/>
  <c r="AD38"/>
  <c r="AH29"/>
  <c r="AH32"/>
  <c r="U41"/>
  <c r="AC41" l="1"/>
  <c r="V41"/>
  <c r="W41" s="1"/>
  <c r="X41" s="1"/>
  <c r="Y41" s="1"/>
  <c r="Z41" s="1"/>
  <c r="AF35"/>
  <c r="AF36"/>
  <c r="AD39"/>
  <c r="AD40"/>
  <c r="AE37"/>
  <c r="AE38"/>
  <c r="AG33"/>
  <c r="AG34"/>
  <c r="AH31"/>
  <c r="AH34"/>
  <c r="U43"/>
  <c r="AC43" l="1"/>
  <c r="V43"/>
  <c r="W43" s="1"/>
  <c r="X43" s="1"/>
  <c r="Y43" s="1"/>
  <c r="Z43" s="1"/>
  <c r="AG35"/>
  <c r="AG36"/>
  <c r="AE39"/>
  <c r="AE40"/>
  <c r="AD41"/>
  <c r="AD42"/>
  <c r="AF37"/>
  <c r="AF38"/>
  <c r="AH33"/>
  <c r="U45"/>
  <c r="AH36"/>
  <c r="AC45" l="1"/>
  <c r="V45"/>
  <c r="W45" s="1"/>
  <c r="X45" s="1"/>
  <c r="Y45" s="1"/>
  <c r="Z45" s="1"/>
  <c r="AF39"/>
  <c r="AF40"/>
  <c r="AE41"/>
  <c r="AE42"/>
  <c r="AG37"/>
  <c r="AG38"/>
  <c r="AD43"/>
  <c r="AD44"/>
  <c r="AH35"/>
  <c r="AH38"/>
  <c r="U47"/>
  <c r="AC47" l="1"/>
  <c r="V47"/>
  <c r="W47" s="1"/>
  <c r="X47" s="1"/>
  <c r="Y47" s="1"/>
  <c r="Z47" s="1"/>
  <c r="AF41"/>
  <c r="AF42"/>
  <c r="AD45"/>
  <c r="AD46"/>
  <c r="AE43"/>
  <c r="AE44"/>
  <c r="AG39"/>
  <c r="AG40"/>
  <c r="AH37"/>
  <c r="AH40"/>
  <c r="U49"/>
  <c r="AC49" l="1"/>
  <c r="V49"/>
  <c r="W49" s="1"/>
  <c r="X49" s="1"/>
  <c r="Y49" s="1"/>
  <c r="Z49" s="1"/>
  <c r="AG41"/>
  <c r="AG42"/>
  <c r="AE45"/>
  <c r="AE46"/>
  <c r="AD47"/>
  <c r="AD48"/>
  <c r="AF43"/>
  <c r="AF44"/>
  <c r="AH39"/>
  <c r="U51"/>
  <c r="AH42"/>
  <c r="AC51" l="1"/>
  <c r="V51"/>
  <c r="W51" s="1"/>
  <c r="X51" s="1"/>
  <c r="Y51" s="1"/>
  <c r="Z51" s="1"/>
  <c r="AF45"/>
  <c r="AF46"/>
  <c r="AE47"/>
  <c r="AE48"/>
  <c r="AG43"/>
  <c r="AG44"/>
  <c r="AD49"/>
  <c r="AD50"/>
  <c r="AH41"/>
  <c r="AH44"/>
  <c r="U53"/>
  <c r="AC53" l="1"/>
  <c r="V53"/>
  <c r="W53" s="1"/>
  <c r="X53" s="1"/>
  <c r="Y53" s="1"/>
  <c r="Z53" s="1"/>
  <c r="AF47"/>
  <c r="AF48"/>
  <c r="AD51"/>
  <c r="AD52"/>
  <c r="AE49"/>
  <c r="AE50"/>
  <c r="AG45"/>
  <c r="AG46"/>
  <c r="AH43"/>
  <c r="AH46"/>
  <c r="U55"/>
  <c r="AC55" l="1"/>
  <c r="V55"/>
  <c r="W55" s="1"/>
  <c r="X55" s="1"/>
  <c r="Y55" s="1"/>
  <c r="Z55" s="1"/>
  <c r="AG47"/>
  <c r="AG48"/>
  <c r="AE51"/>
  <c r="AE52"/>
  <c r="AD53"/>
  <c r="AD54"/>
  <c r="AF49"/>
  <c r="AF50"/>
  <c r="AH45"/>
  <c r="U57"/>
  <c r="AH48"/>
  <c r="AC57" l="1"/>
  <c r="V57"/>
  <c r="W57" s="1"/>
  <c r="X57" s="1"/>
  <c r="Y57" s="1"/>
  <c r="Z57" s="1"/>
  <c r="AF51"/>
  <c r="AF52"/>
  <c r="AE53"/>
  <c r="AE54"/>
  <c r="AG49"/>
  <c r="AG50"/>
  <c r="AD55"/>
  <c r="AD56"/>
  <c r="AH47"/>
  <c r="AH50"/>
  <c r="U59"/>
  <c r="AC59" l="1"/>
  <c r="V59"/>
  <c r="W59" s="1"/>
  <c r="X59" s="1"/>
  <c r="Y59" s="1"/>
  <c r="Z59" s="1"/>
  <c r="AD57"/>
  <c r="AD58"/>
  <c r="AF53"/>
  <c r="AF54"/>
  <c r="AE55"/>
  <c r="AE56"/>
  <c r="AG51"/>
  <c r="AG52"/>
  <c r="AH49"/>
  <c r="U61"/>
  <c r="AH52"/>
  <c r="AC61" l="1"/>
  <c r="V61"/>
  <c r="W61" s="1"/>
  <c r="X61" s="1"/>
  <c r="Y61" s="1"/>
  <c r="Z61" s="1"/>
  <c r="AF55"/>
  <c r="AF56"/>
  <c r="AE57"/>
  <c r="AE58"/>
  <c r="AG53"/>
  <c r="AG54"/>
  <c r="AD59"/>
  <c r="AD60"/>
  <c r="AH51"/>
  <c r="AH54"/>
  <c r="U63"/>
  <c r="AC63" l="1"/>
  <c r="V63"/>
  <c r="W63" s="1"/>
  <c r="X63" s="1"/>
  <c r="Y63" s="1"/>
  <c r="Z63" s="1"/>
  <c r="AF57"/>
  <c r="AF58"/>
  <c r="AD61"/>
  <c r="AD62"/>
  <c r="AE59"/>
  <c r="AE60"/>
  <c r="AG55"/>
  <c r="AG56"/>
  <c r="AH53"/>
  <c r="AH56"/>
  <c r="U65"/>
  <c r="AC65" l="1"/>
  <c r="V65"/>
  <c r="W65" s="1"/>
  <c r="X65" s="1"/>
  <c r="Y65" s="1"/>
  <c r="Z65" s="1"/>
  <c r="AE61"/>
  <c r="AE62"/>
  <c r="AG57"/>
  <c r="AG58"/>
  <c r="AD63"/>
  <c r="AD64"/>
  <c r="AF59"/>
  <c r="AF60"/>
  <c r="AH55"/>
  <c r="U67"/>
  <c r="AH58"/>
  <c r="AC67" l="1"/>
  <c r="V67"/>
  <c r="W67" s="1"/>
  <c r="X67" s="1"/>
  <c r="Y67" s="1"/>
  <c r="Z67" s="1"/>
  <c r="AF61"/>
  <c r="AF62"/>
  <c r="AE63"/>
  <c r="AE64"/>
  <c r="AG59"/>
  <c r="AG60"/>
  <c r="AD65"/>
  <c r="AD66"/>
  <c r="AH57"/>
  <c r="AH60"/>
  <c r="U71"/>
  <c r="AC71" l="1"/>
  <c r="V71"/>
  <c r="W71" s="1"/>
  <c r="X71" s="1"/>
  <c r="Y71" s="1"/>
  <c r="Z71" s="1"/>
  <c r="AD67"/>
  <c r="AD68"/>
  <c r="AF63"/>
  <c r="AF64"/>
  <c r="AE65"/>
  <c r="AE66"/>
  <c r="AG61"/>
  <c r="AG62"/>
  <c r="AH59"/>
  <c r="U73"/>
  <c r="AH62"/>
  <c r="AC73" l="1"/>
  <c r="V73"/>
  <c r="W73" s="1"/>
  <c r="X73" s="1"/>
  <c r="Y73" s="1"/>
  <c r="Z73" s="1"/>
  <c r="AF65"/>
  <c r="AF66"/>
  <c r="AE67"/>
  <c r="AE68"/>
  <c r="AG63"/>
  <c r="AG64"/>
  <c r="AD71"/>
  <c r="AD72"/>
  <c r="AH61"/>
  <c r="U75"/>
  <c r="AH64"/>
  <c r="AC75" l="1"/>
  <c r="V75"/>
  <c r="W75" s="1"/>
  <c r="X75" s="1"/>
  <c r="Y75" s="1"/>
  <c r="Z75" s="1"/>
  <c r="AF67"/>
  <c r="AF68"/>
  <c r="AD73"/>
  <c r="AD74"/>
  <c r="AE71"/>
  <c r="AE72"/>
  <c r="AG65"/>
  <c r="AG66"/>
  <c r="AH63"/>
  <c r="U78"/>
  <c r="AH66"/>
  <c r="AC78" l="1"/>
  <c r="V78"/>
  <c r="W78" s="1"/>
  <c r="X78" s="1"/>
  <c r="Y78" s="1"/>
  <c r="Z78" s="1"/>
  <c r="AG67"/>
  <c r="AG68"/>
  <c r="AF71"/>
  <c r="AF72"/>
  <c r="AD75"/>
  <c r="AD76"/>
  <c r="AE73"/>
  <c r="AE74"/>
  <c r="AH65"/>
  <c r="AH68"/>
  <c r="U82"/>
  <c r="AC82" l="1"/>
  <c r="V82"/>
  <c r="W82" s="1"/>
  <c r="X82" s="1"/>
  <c r="Y82" s="1"/>
  <c r="Z82" s="1"/>
  <c r="AE75"/>
  <c r="AE76"/>
  <c r="AF73"/>
  <c r="AF74"/>
  <c r="AD78"/>
  <c r="AD79"/>
  <c r="AG71"/>
  <c r="AG72"/>
  <c r="AH67"/>
  <c r="AH72"/>
  <c r="U84"/>
  <c r="AC84" l="1"/>
  <c r="V84"/>
  <c r="W84" s="1"/>
  <c r="X84" s="1"/>
  <c r="Y84" s="1"/>
  <c r="Z84" s="1"/>
  <c r="AF75"/>
  <c r="AF76"/>
  <c r="AE78"/>
  <c r="AE79"/>
  <c r="AD82"/>
  <c r="AD83"/>
  <c r="AG73"/>
  <c r="AG74"/>
  <c r="AH71"/>
  <c r="AH74"/>
  <c r="U88"/>
  <c r="AC88" l="1"/>
  <c r="V88"/>
  <c r="W88" s="1"/>
  <c r="X88" s="1"/>
  <c r="Y88" s="1"/>
  <c r="Z88" s="1"/>
  <c r="AF78"/>
  <c r="AF79"/>
  <c r="AE82"/>
  <c r="AE83"/>
  <c r="AD84"/>
  <c r="AD85"/>
  <c r="AG75"/>
  <c r="AG76"/>
  <c r="AH73"/>
  <c r="AH76"/>
  <c r="U91"/>
  <c r="AC91" l="1"/>
  <c r="V91"/>
  <c r="W91" s="1"/>
  <c r="X91" s="1"/>
  <c r="Y91" s="1"/>
  <c r="Z91" s="1"/>
  <c r="AE84"/>
  <c r="AE85"/>
  <c r="AF82"/>
  <c r="AF83"/>
  <c r="AD88"/>
  <c r="AD89"/>
  <c r="AG78"/>
  <c r="AG79"/>
  <c r="AH75"/>
  <c r="AH79"/>
  <c r="U101"/>
  <c r="AC101" l="1"/>
  <c r="V101"/>
  <c r="W101" s="1"/>
  <c r="X101" s="1"/>
  <c r="Y101" s="1"/>
  <c r="Z101" s="1"/>
  <c r="AF84"/>
  <c r="AF85"/>
  <c r="AE88"/>
  <c r="AE89"/>
  <c r="AD91"/>
  <c r="AD92"/>
  <c r="AG82"/>
  <c r="AG83"/>
  <c r="AH78"/>
  <c r="AH83"/>
  <c r="U103"/>
  <c r="AC103" l="1"/>
  <c r="V103"/>
  <c r="W103" s="1"/>
  <c r="X103" s="1"/>
  <c r="Y103" s="1"/>
  <c r="Z103" s="1"/>
  <c r="AD101"/>
  <c r="AD102"/>
  <c r="AF88"/>
  <c r="AF89"/>
  <c r="AE91"/>
  <c r="AE92"/>
  <c r="AG84"/>
  <c r="AG85"/>
  <c r="AH82"/>
  <c r="AH85"/>
  <c r="U105"/>
  <c r="AC105" l="1"/>
  <c r="V105"/>
  <c r="W105" s="1"/>
  <c r="X105" s="1"/>
  <c r="Y105" s="1"/>
  <c r="Z105" s="1"/>
  <c r="AF91"/>
  <c r="AF92"/>
  <c r="AE101"/>
  <c r="AE102"/>
  <c r="AD103"/>
  <c r="AD104"/>
  <c r="AG88"/>
  <c r="AG89"/>
  <c r="AH84"/>
  <c r="AH89"/>
  <c r="U108"/>
  <c r="AC108" l="1"/>
  <c r="V108"/>
  <c r="W108" s="1"/>
  <c r="X108" s="1"/>
  <c r="Y108" s="1"/>
  <c r="Z108" s="1"/>
  <c r="AD105"/>
  <c r="AD106"/>
  <c r="AG91"/>
  <c r="AG92"/>
  <c r="AF101"/>
  <c r="AF102"/>
  <c r="AE103"/>
  <c r="AE104"/>
  <c r="AH88"/>
  <c r="AH92"/>
  <c r="U112"/>
  <c r="AC112" l="1"/>
  <c r="V112"/>
  <c r="W112" s="1"/>
  <c r="X112" s="1"/>
  <c r="Y112" s="1"/>
  <c r="Z112" s="1"/>
  <c r="AG101"/>
  <c r="AG102"/>
  <c r="AF103"/>
  <c r="AF104"/>
  <c r="AE105"/>
  <c r="AE106"/>
  <c r="AD108"/>
  <c r="AD109"/>
  <c r="AH91"/>
  <c r="U120"/>
  <c r="AH102"/>
  <c r="AC120" l="1"/>
  <c r="V120"/>
  <c r="W120" s="1"/>
  <c r="X120" s="1"/>
  <c r="Y120" s="1"/>
  <c r="Z120" s="1"/>
  <c r="AF105"/>
  <c r="AF106"/>
  <c r="AD112"/>
  <c r="AD113"/>
  <c r="AE108"/>
  <c r="AE109"/>
  <c r="AG103"/>
  <c r="AG104"/>
  <c r="AH101"/>
  <c r="U122"/>
  <c r="AH104"/>
  <c r="AC122" l="1"/>
  <c r="V122"/>
  <c r="W122" s="1"/>
  <c r="X122" s="1"/>
  <c r="Y122" s="1"/>
  <c r="Z122" s="1"/>
  <c r="AF108"/>
  <c r="AF109"/>
  <c r="AD120"/>
  <c r="AD121"/>
  <c r="AE112"/>
  <c r="AE113"/>
  <c r="AG105"/>
  <c r="AG106"/>
  <c r="AH103"/>
  <c r="U126"/>
  <c r="AH106"/>
  <c r="AC126" l="1"/>
  <c r="V126"/>
  <c r="W126" s="1"/>
  <c r="X126" s="1"/>
  <c r="Y126" s="1"/>
  <c r="Z126" s="1"/>
  <c r="AF112"/>
  <c r="AF113"/>
  <c r="AD122"/>
  <c r="AD123"/>
  <c r="AE120"/>
  <c r="AE121"/>
  <c r="AG108"/>
  <c r="AG109"/>
  <c r="AH105"/>
  <c r="U128"/>
  <c r="AH109"/>
  <c r="AC128" l="1"/>
  <c r="V128"/>
  <c r="W128" s="1"/>
  <c r="X128" s="1"/>
  <c r="Y128" s="1"/>
  <c r="Z128" s="1"/>
  <c r="AF120"/>
  <c r="AF121"/>
  <c r="AD126"/>
  <c r="AD127"/>
  <c r="AE122"/>
  <c r="AE123"/>
  <c r="AG112"/>
  <c r="AG113"/>
  <c r="AH108"/>
  <c r="U131"/>
  <c r="AH113"/>
  <c r="AC131" l="1"/>
  <c r="V131"/>
  <c r="W131" s="1"/>
  <c r="X131" s="1"/>
  <c r="Y131" s="1"/>
  <c r="Z131" s="1"/>
  <c r="AF122"/>
  <c r="AF123"/>
  <c r="AD128"/>
  <c r="AD129"/>
  <c r="AE126"/>
  <c r="AE127"/>
  <c r="AG120"/>
  <c r="AG121"/>
  <c r="AH112"/>
  <c r="U133"/>
  <c r="AH121"/>
  <c r="AC133" l="1"/>
  <c r="V133"/>
  <c r="W133" s="1"/>
  <c r="X133" s="1"/>
  <c r="Y133" s="1"/>
  <c r="Z133" s="1"/>
  <c r="AF126"/>
  <c r="AF127"/>
  <c r="AD131"/>
  <c r="AD132"/>
  <c r="AE128"/>
  <c r="AE129"/>
  <c r="AG122"/>
  <c r="AG123"/>
  <c r="AH120"/>
  <c r="U136"/>
  <c r="AH123"/>
  <c r="AC136" l="1"/>
  <c r="V136"/>
  <c r="W136" s="1"/>
  <c r="X136" s="1"/>
  <c r="Y136" s="1"/>
  <c r="Z136" s="1"/>
  <c r="AF128"/>
  <c r="AF129"/>
  <c r="AD133"/>
  <c r="AD134"/>
  <c r="AE131"/>
  <c r="AE132"/>
  <c r="AG126"/>
  <c r="AG127"/>
  <c r="AH122"/>
  <c r="U138"/>
  <c r="AH127"/>
  <c r="AC138" l="1"/>
  <c r="V138"/>
  <c r="W138" s="1"/>
  <c r="X138" s="1"/>
  <c r="Y138" s="1"/>
  <c r="Z138" s="1"/>
  <c r="AF131"/>
  <c r="AF132"/>
  <c r="AD136"/>
  <c r="AD137"/>
  <c r="AE133"/>
  <c r="AE134"/>
  <c r="AG128"/>
  <c r="AG129"/>
  <c r="AH126"/>
  <c r="U140"/>
  <c r="AH129"/>
  <c r="AC140" l="1"/>
  <c r="V140"/>
  <c r="W140" s="1"/>
  <c r="X140" s="1"/>
  <c r="Y140" s="1"/>
  <c r="Z140" s="1"/>
  <c r="AF133"/>
  <c r="AF134"/>
  <c r="AD138"/>
  <c r="AD139"/>
  <c r="AE136"/>
  <c r="AE137"/>
  <c r="AG131"/>
  <c r="AG132"/>
  <c r="AH128"/>
  <c r="U142"/>
  <c r="AH132"/>
  <c r="AC142" l="1"/>
  <c r="V142"/>
  <c r="W142" s="1"/>
  <c r="X142" s="1"/>
  <c r="Y142" s="1"/>
  <c r="Z142" s="1"/>
  <c r="AF136"/>
  <c r="AF137"/>
  <c r="AD140"/>
  <c r="AD141"/>
  <c r="AE138"/>
  <c r="AE139"/>
  <c r="AG133"/>
  <c r="AG134"/>
  <c r="AH131"/>
  <c r="U144"/>
  <c r="AH134"/>
  <c r="AC144" l="1"/>
  <c r="V144"/>
  <c r="W144" s="1"/>
  <c r="X144" s="1"/>
  <c r="Y144" s="1"/>
  <c r="Z144" s="1"/>
  <c r="AG136"/>
  <c r="AG137"/>
  <c r="AF138"/>
  <c r="AF139"/>
  <c r="AE140"/>
  <c r="AE141"/>
  <c r="AD142"/>
  <c r="AD143"/>
  <c r="AH133"/>
  <c r="AH137"/>
  <c r="U146"/>
  <c r="AC146" l="1"/>
  <c r="V146"/>
  <c r="W146" s="1"/>
  <c r="X146" s="1"/>
  <c r="Y146" s="1"/>
  <c r="Z146" s="1"/>
  <c r="AF140"/>
  <c r="AF141"/>
  <c r="AD144"/>
  <c r="AD145"/>
  <c r="AE142"/>
  <c r="AE143"/>
  <c r="AG138"/>
  <c r="AG139"/>
  <c r="AH136"/>
  <c r="AH139"/>
  <c r="U148"/>
  <c r="AC148" l="1"/>
  <c r="V148"/>
  <c r="W148" s="1"/>
  <c r="X148" s="1"/>
  <c r="Y148" s="1"/>
  <c r="Z148" s="1"/>
  <c r="AE144"/>
  <c r="AE145"/>
  <c r="AG140"/>
  <c r="AG141"/>
  <c r="AD146"/>
  <c r="AD147"/>
  <c r="AF142"/>
  <c r="AF143"/>
  <c r="AH138"/>
  <c r="AH141"/>
  <c r="U150"/>
  <c r="AC150" l="1"/>
  <c r="V150"/>
  <c r="W150" s="1"/>
  <c r="X150" s="1"/>
  <c r="Y150" s="1"/>
  <c r="Z150" s="1"/>
  <c r="AG142"/>
  <c r="AG143"/>
  <c r="AD148"/>
  <c r="AD149"/>
  <c r="AE146"/>
  <c r="AE147"/>
  <c r="AF144"/>
  <c r="AF145"/>
  <c r="AH140"/>
  <c r="AH143"/>
  <c r="U152"/>
  <c r="AC152" l="1"/>
  <c r="V152"/>
  <c r="W152" s="1"/>
  <c r="X152" s="1"/>
  <c r="Y152" s="1"/>
  <c r="Z152" s="1"/>
  <c r="AG144"/>
  <c r="AG145"/>
  <c r="AF146"/>
  <c r="AF147"/>
  <c r="AD150"/>
  <c r="AD151"/>
  <c r="AE148"/>
  <c r="AE149"/>
  <c r="AH142"/>
  <c r="U154"/>
  <c r="AH145"/>
  <c r="AC154" l="1"/>
  <c r="V154"/>
  <c r="W154" s="1"/>
  <c r="X154" s="1"/>
  <c r="Y154" s="1"/>
  <c r="Z154" s="1"/>
  <c r="AE150"/>
  <c r="AE151"/>
  <c r="AF148"/>
  <c r="AF149"/>
  <c r="AG146"/>
  <c r="AG147"/>
  <c r="AD152"/>
  <c r="AD153"/>
  <c r="AH144"/>
  <c r="AH147"/>
  <c r="U156"/>
  <c r="AC156" l="1"/>
  <c r="V156"/>
  <c r="W156" s="1"/>
  <c r="X156" s="1"/>
  <c r="Y156" s="1"/>
  <c r="Z156" s="1"/>
  <c r="AG148"/>
  <c r="AG149"/>
  <c r="AD154"/>
  <c r="AD155"/>
  <c r="AE152"/>
  <c r="AE153"/>
  <c r="AF150"/>
  <c r="AF151"/>
  <c r="AH146"/>
  <c r="AH149"/>
  <c r="U158"/>
  <c r="AC158" l="1"/>
  <c r="V158"/>
  <c r="W158" s="1"/>
  <c r="X158" s="1"/>
  <c r="Y158" s="1"/>
  <c r="Z158" s="1"/>
  <c r="AE154"/>
  <c r="AE155"/>
  <c r="AG150"/>
  <c r="AG151"/>
  <c r="AD156"/>
  <c r="AD157"/>
  <c r="AF152"/>
  <c r="AF153"/>
  <c r="AH148"/>
  <c r="AH151"/>
  <c r="U160"/>
  <c r="AC160" l="1"/>
  <c r="V160"/>
  <c r="W160" s="1"/>
  <c r="X160" s="1"/>
  <c r="Y160" s="1"/>
  <c r="Z160" s="1"/>
  <c r="AG152"/>
  <c r="AG153"/>
  <c r="AD158"/>
  <c r="AD159"/>
  <c r="AE156"/>
  <c r="AE157"/>
  <c r="AF154"/>
  <c r="AF155"/>
  <c r="AH150"/>
  <c r="AH153"/>
  <c r="U162"/>
  <c r="AC162" l="1"/>
  <c r="V162"/>
  <c r="W162" s="1"/>
  <c r="X162" s="1"/>
  <c r="Y162" s="1"/>
  <c r="Z162" s="1"/>
  <c r="AG154"/>
  <c r="AG155"/>
  <c r="AF156"/>
  <c r="AF157"/>
  <c r="AD160"/>
  <c r="AD161"/>
  <c r="AE158"/>
  <c r="AE159"/>
  <c r="AH152"/>
  <c r="U164"/>
  <c r="AH155"/>
  <c r="AC164" l="1"/>
  <c r="V164"/>
  <c r="W164" s="1"/>
  <c r="X164" s="1"/>
  <c r="Y164" s="1"/>
  <c r="Z164" s="1"/>
  <c r="AG156"/>
  <c r="AG157"/>
  <c r="AF158"/>
  <c r="AF159"/>
  <c r="AE160"/>
  <c r="AE161"/>
  <c r="AD162"/>
  <c r="AD163"/>
  <c r="AH154"/>
  <c r="AH157"/>
  <c r="U166"/>
  <c r="AC166" l="1"/>
  <c r="V166"/>
  <c r="W166" s="1"/>
  <c r="X166" s="1"/>
  <c r="Y166" s="1"/>
  <c r="Z166" s="1"/>
  <c r="AE162"/>
  <c r="AE163"/>
  <c r="AD164"/>
  <c r="AD165"/>
  <c r="AF160"/>
  <c r="AF161"/>
  <c r="AG158"/>
  <c r="AG159"/>
  <c r="AH156"/>
  <c r="U168"/>
  <c r="AH159"/>
  <c r="AC168" l="1"/>
  <c r="V168"/>
  <c r="W168" s="1"/>
  <c r="X168" s="1"/>
  <c r="Y168" s="1"/>
  <c r="Z168" s="1"/>
  <c r="AF162"/>
  <c r="AF163"/>
  <c r="AE164"/>
  <c r="AE165"/>
  <c r="AG160"/>
  <c r="AG161"/>
  <c r="AD166"/>
  <c r="AD167"/>
  <c r="AH158"/>
  <c r="AH161"/>
  <c r="U170"/>
  <c r="AC170" l="1"/>
  <c r="V170"/>
  <c r="W170" s="1"/>
  <c r="X170" s="1"/>
  <c r="Y170" s="1"/>
  <c r="Z170" s="1"/>
  <c r="AD168"/>
  <c r="AD169"/>
  <c r="AF164"/>
  <c r="AF165"/>
  <c r="AE166"/>
  <c r="AE167"/>
  <c r="AG162"/>
  <c r="AG163"/>
  <c r="AH160"/>
  <c r="AH163"/>
  <c r="U172"/>
  <c r="AC172" l="1"/>
  <c r="V172"/>
  <c r="W172" s="1"/>
  <c r="X172" s="1"/>
  <c r="Y172" s="1"/>
  <c r="Z172" s="1"/>
  <c r="AF166"/>
  <c r="AF167"/>
  <c r="AG164"/>
  <c r="AG165"/>
  <c r="AD170"/>
  <c r="AD171"/>
  <c r="AE168"/>
  <c r="AE169"/>
  <c r="AH162"/>
  <c r="AH165"/>
  <c r="U174"/>
  <c r="AC174" l="1"/>
  <c r="V174"/>
  <c r="W174" s="1"/>
  <c r="X174" s="1"/>
  <c r="Y174" s="1"/>
  <c r="Z174" s="1"/>
  <c r="AF168"/>
  <c r="AF169"/>
  <c r="AG166"/>
  <c r="AG167"/>
  <c r="AD172"/>
  <c r="AD173"/>
  <c r="AE170"/>
  <c r="AE171"/>
  <c r="AH164"/>
  <c r="AH167"/>
  <c r="U176"/>
  <c r="AC176" l="1"/>
  <c r="V176"/>
  <c r="W176" s="1"/>
  <c r="X176" s="1"/>
  <c r="Y176" s="1"/>
  <c r="Z176" s="1"/>
  <c r="AF170"/>
  <c r="AF171"/>
  <c r="AE172"/>
  <c r="AE173"/>
  <c r="AD174"/>
  <c r="AD175"/>
  <c r="AG168"/>
  <c r="AG169"/>
  <c r="AH166"/>
  <c r="U178"/>
  <c r="AH169"/>
  <c r="AC178" l="1"/>
  <c r="V178"/>
  <c r="W178" s="1"/>
  <c r="X178" s="1"/>
  <c r="Y178" s="1"/>
  <c r="Z178" s="1"/>
  <c r="AG170"/>
  <c r="AG171"/>
  <c r="AF172"/>
  <c r="AF173"/>
  <c r="AE174"/>
  <c r="AE175"/>
  <c r="AD176"/>
  <c r="AD177"/>
  <c r="AH168"/>
  <c r="AH171"/>
  <c r="U180"/>
  <c r="AC180" l="1"/>
  <c r="V180"/>
  <c r="W180" s="1"/>
  <c r="X180" s="1"/>
  <c r="Y180" s="1"/>
  <c r="Z180" s="1"/>
  <c r="AD178"/>
  <c r="AD179"/>
  <c r="AF174"/>
  <c r="AF175"/>
  <c r="AE176"/>
  <c r="AE177"/>
  <c r="AG172"/>
  <c r="AG173"/>
  <c r="AH170"/>
  <c r="U182"/>
  <c r="AH173"/>
  <c r="AC182" l="1"/>
  <c r="V182"/>
  <c r="W182" s="1"/>
  <c r="X182" s="1"/>
  <c r="Y182" s="1"/>
  <c r="Z182" s="1"/>
  <c r="AF176"/>
  <c r="AF177"/>
  <c r="AE178"/>
  <c r="AE179"/>
  <c r="AG174"/>
  <c r="AG175"/>
  <c r="AD180"/>
  <c r="AD181"/>
  <c r="AH172"/>
  <c r="AH175"/>
  <c r="U184"/>
  <c r="AC184" l="1"/>
  <c r="AC6" s="1"/>
  <c r="V184"/>
  <c r="W184" s="1"/>
  <c r="X184" s="1"/>
  <c r="Y184" s="1"/>
  <c r="Z184" s="1"/>
  <c r="AE180"/>
  <c r="AE181"/>
  <c r="AD182"/>
  <c r="AD183"/>
  <c r="AF178"/>
  <c r="AF179"/>
  <c r="AG176"/>
  <c r="AG177"/>
  <c r="AH174"/>
  <c r="AH177"/>
  <c r="AD184" l="1"/>
  <c r="AD6" s="1"/>
  <c r="AD185"/>
  <c r="AF180"/>
  <c r="AF181"/>
  <c r="AE182"/>
  <c r="AE183"/>
  <c r="AG178"/>
  <c r="AG179"/>
  <c r="AH176"/>
  <c r="AH179"/>
  <c r="AE184" l="1"/>
  <c r="AE6" s="1"/>
  <c r="AE185"/>
  <c r="AF182"/>
  <c r="AF183"/>
  <c r="AG180"/>
  <c r="AG181"/>
  <c r="AH178"/>
  <c r="AH181"/>
  <c r="AF184" l="1"/>
  <c r="AF6" s="1"/>
  <c r="AF185"/>
  <c r="AG182"/>
  <c r="AG183"/>
  <c r="AH180"/>
  <c r="AH183"/>
  <c r="AG184" l="1"/>
  <c r="AG6" s="1"/>
  <c r="AG185"/>
  <c r="AH182"/>
  <c r="AH185"/>
  <c r="AH184" l="1"/>
  <c r="AH6" s="1"/>
</calcChain>
</file>

<file path=xl/sharedStrings.xml><?xml version="1.0" encoding="utf-8"?>
<sst xmlns="http://schemas.openxmlformats.org/spreadsheetml/2006/main" count="867" uniqueCount="72">
  <si>
    <t>City of Shoreline</t>
  </si>
  <si>
    <t>Mkt Adj.</t>
  </si>
  <si>
    <t>Range Placement Table</t>
  </si>
  <si>
    <t>2.5% Between Ranges; 4% Between Steps</t>
  </si>
  <si>
    <t>Salary Table 02 - NON-EXEMPT</t>
  </si>
  <si>
    <t>Effective Jan 1, 2011</t>
  </si>
  <si>
    <t>Hourly</t>
  </si>
  <si>
    <t>Min</t>
  </si>
  <si>
    <t>Max</t>
  </si>
  <si>
    <t>Range</t>
  </si>
  <si>
    <t>Title</t>
  </si>
  <si>
    <t>Rate</t>
  </si>
  <si>
    <t>Step 1</t>
  </si>
  <si>
    <t>Step 2</t>
  </si>
  <si>
    <t>Step 3</t>
  </si>
  <si>
    <t>Step 4</t>
  </si>
  <si>
    <t>Step 5</t>
  </si>
  <si>
    <t>Step 6</t>
  </si>
  <si>
    <t>Lifeguard/Instructor II</t>
  </si>
  <si>
    <t>Senior Lifeguard</t>
  </si>
  <si>
    <t>Teen Program Assistant</t>
  </si>
  <si>
    <t>Administrative Assistant I</t>
  </si>
  <si>
    <t>Recreation Assistant I</t>
  </si>
  <si>
    <t>Public Works Maintenance Worker I</t>
  </si>
  <si>
    <t>Parks Maintenance Worker I</t>
  </si>
  <si>
    <t>Finance Technician</t>
  </si>
  <si>
    <t>Administrative Assistant II</t>
  </si>
  <si>
    <t>Recreation Assistant II</t>
  </si>
  <si>
    <t>Parks Maintenance Worker II</t>
  </si>
  <si>
    <t>Public Works Maintenance Worker II</t>
  </si>
  <si>
    <t>Accounts Payable/Payroll Technician</t>
  </si>
  <si>
    <t>Capital Projects Technician</t>
  </si>
  <si>
    <t>Legal Assistant</t>
  </si>
  <si>
    <t>Communication Assistant</t>
  </si>
  <si>
    <t>Technical Assistant</t>
  </si>
  <si>
    <t>Environmental Programs Assistant</t>
  </si>
  <si>
    <t>Facilities Maintenance Worker II</t>
  </si>
  <si>
    <t>Payroll Officer</t>
  </si>
  <si>
    <t>Administrative Assistant III</t>
  </si>
  <si>
    <t>Recreation and Class Prog Assistant</t>
  </si>
  <si>
    <t>Records Coordinator</t>
  </si>
  <si>
    <t>Recreation Assistant III</t>
  </si>
  <si>
    <t>Engineering Technician</t>
  </si>
  <si>
    <t>Surface Water Quality Specialist</t>
  </si>
  <si>
    <t>Deputy City Clerk</t>
  </si>
  <si>
    <t>Sr. Public Works Maintenance Worker</t>
  </si>
  <si>
    <t>Senior Parks Maintenance Worker</t>
  </si>
  <si>
    <t>Environmental Educator</t>
  </si>
  <si>
    <t>Right-of-Way Inspector</t>
  </si>
  <si>
    <t>CRT Representative</t>
  </si>
  <si>
    <t>Plans Examiner I</t>
  </si>
  <si>
    <t>Recreation Coordinator I</t>
  </si>
  <si>
    <t>Code Enforcement Officer</t>
  </si>
  <si>
    <t>Computer Network Specialist</t>
  </si>
  <si>
    <t>Associate Planner</t>
  </si>
  <si>
    <t>Plans Examiner II</t>
  </si>
  <si>
    <t>Combination Inspector</t>
  </si>
  <si>
    <t>Plans Examiner III</t>
  </si>
  <si>
    <t>Facilities Maintenance Worker I</t>
  </si>
  <si>
    <t>Animal Control Officer</t>
  </si>
  <si>
    <t>Senior Engineering Technician</t>
  </si>
  <si>
    <t>Neighborhoods Coordinator</t>
  </si>
  <si>
    <r>
      <t xml:space="preserve">Effective </t>
    </r>
    <r>
      <rPr>
        <strike/>
        <sz val="8"/>
        <rFont val="Arial"/>
        <family val="2"/>
      </rPr>
      <t>Jan 1</t>
    </r>
    <r>
      <rPr>
        <u/>
        <sz val="8"/>
        <rFont val="Arial"/>
        <family val="2"/>
      </rPr>
      <t>July 17</t>
    </r>
    <r>
      <rPr>
        <sz val="8"/>
        <rFont val="Arial"/>
        <family val="2"/>
      </rPr>
      <t>, 2012</t>
    </r>
  </si>
  <si>
    <t>Buyer</t>
  </si>
  <si>
    <t>Senior Facilities Maintenance Worker</t>
  </si>
  <si>
    <t>Traffic Signal Technician</t>
  </si>
  <si>
    <t>Mkt Adj:</t>
  </si>
  <si>
    <t>Effective:</t>
  </si>
  <si>
    <t>January 1, 2013</t>
  </si>
  <si>
    <t>Construction Inspector</t>
  </si>
  <si>
    <t>January 1, 2014</t>
  </si>
  <si>
    <t>Var. @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</si>
</sst>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\ d\,\ yyyy;@"/>
    <numFmt numFmtId="167" formatCode="#,##0.00;\(#,##0.00\)"/>
    <numFmt numFmtId="169" formatCode="0.0000"/>
    <numFmt numFmtId="171" formatCode="0.00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trike/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strike/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165" fontId="3" fillId="0" borderId="0" xfId="2" applyNumberFormat="1" applyFont="1" applyProtection="1"/>
    <xf numFmtId="10" fontId="3" fillId="0" borderId="0" xfId="2" applyNumberFormat="1" applyFont="1" applyAlignment="1">
      <alignment horizontal="left"/>
    </xf>
    <xf numFmtId="0" fontId="3" fillId="0" borderId="0" xfId="2" applyFont="1"/>
    <xf numFmtId="0" fontId="3" fillId="0" borderId="0" xfId="0" applyFont="1"/>
    <xf numFmtId="164" fontId="2" fillId="0" borderId="0" xfId="1" applyNumberFormat="1" applyFont="1" applyAlignment="1"/>
    <xf numFmtId="0" fontId="2" fillId="0" borderId="0" xfId="2" applyFont="1"/>
    <xf numFmtId="166" fontId="3" fillId="0" borderId="0" xfId="2" applyNumberFormat="1" applyFont="1"/>
    <xf numFmtId="0" fontId="3" fillId="0" borderId="1" xfId="2" applyFont="1" applyBorder="1"/>
    <xf numFmtId="0" fontId="2" fillId="0" borderId="1" xfId="2" applyFont="1" applyBorder="1"/>
    <xf numFmtId="164" fontId="4" fillId="0" borderId="1" xfId="1" applyNumberFormat="1" applyFont="1" applyBorder="1" applyAlignment="1">
      <alignment horizontal="left"/>
    </xf>
    <xf numFmtId="164" fontId="3" fillId="0" borderId="2" xfId="1" applyNumberFormat="1" applyFont="1" applyBorder="1" applyAlignment="1"/>
    <xf numFmtId="0" fontId="2" fillId="0" borderId="3" xfId="2" applyFont="1" applyBorder="1"/>
    <xf numFmtId="0" fontId="2" fillId="0" borderId="3" xfId="2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3" xfId="1" applyFont="1" applyBorder="1"/>
    <xf numFmtId="43" fontId="3" fillId="0" borderId="3" xfId="1" applyFont="1" applyBorder="1"/>
    <xf numFmtId="43" fontId="3" fillId="0" borderId="4" xfId="1" applyFont="1" applyBorder="1"/>
    <xf numFmtId="43" fontId="2" fillId="0" borderId="4" xfId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164" fontId="3" fillId="0" borderId="7" xfId="1" applyNumberFormat="1" applyFont="1" applyBorder="1" applyAlignment="1" applyProtection="1"/>
    <xf numFmtId="167" fontId="3" fillId="0" borderId="7" xfId="1" applyNumberFormat="1" applyFont="1" applyBorder="1"/>
    <xf numFmtId="167" fontId="3" fillId="0" borderId="8" xfId="1" applyNumberFormat="1" applyFont="1" applyBorder="1"/>
    <xf numFmtId="2" fontId="3" fillId="0" borderId="7" xfId="2" applyNumberFormat="1" applyFont="1" applyBorder="1"/>
    <xf numFmtId="2" fontId="3" fillId="0" borderId="9" xfId="2" applyNumberFormat="1" applyFont="1" applyBorder="1"/>
    <xf numFmtId="0" fontId="3" fillId="0" borderId="0" xfId="2" applyFont="1" applyBorder="1"/>
    <xf numFmtId="0" fontId="3" fillId="0" borderId="7" xfId="2" applyFont="1" applyBorder="1"/>
    <xf numFmtId="0" fontId="3" fillId="0" borderId="8" xfId="2" applyFont="1" applyBorder="1"/>
    <xf numFmtId="167" fontId="5" fillId="0" borderId="7" xfId="1" applyNumberFormat="1" applyFont="1" applyFill="1" applyBorder="1"/>
    <xf numFmtId="164" fontId="3" fillId="0" borderId="7" xfId="1" applyNumberFormat="1" applyFont="1" applyBorder="1" applyAlignment="1"/>
    <xf numFmtId="164" fontId="3" fillId="0" borderId="8" xfId="1" applyNumberFormat="1" applyFont="1" applyBorder="1" applyAlignment="1"/>
    <xf numFmtId="0" fontId="5" fillId="0" borderId="7" xfId="2" applyFont="1" applyBorder="1"/>
    <xf numFmtId="167" fontId="5" fillId="0" borderId="7" xfId="1" applyNumberFormat="1" applyFont="1" applyBorder="1"/>
    <xf numFmtId="164" fontId="3" fillId="0" borderId="5" xfId="1" applyNumberFormat="1" applyFont="1" applyBorder="1" applyAlignment="1" applyProtection="1"/>
    <xf numFmtId="2" fontId="3" fillId="0" borderId="5" xfId="2" applyNumberFormat="1" applyFont="1" applyBorder="1"/>
    <xf numFmtId="0" fontId="5" fillId="0" borderId="8" xfId="2" applyFont="1" applyBorder="1"/>
    <xf numFmtId="0" fontId="3" fillId="0" borderId="5" xfId="2" applyFont="1" applyBorder="1"/>
    <xf numFmtId="164" fontId="3" fillId="0" borderId="0" xfId="1" applyNumberFormat="1" applyFont="1" applyAlignment="1"/>
    <xf numFmtId="164" fontId="3" fillId="0" borderId="5" xfId="1" applyNumberFormat="1" applyFont="1" applyBorder="1" applyAlignment="1"/>
    <xf numFmtId="167" fontId="3" fillId="0" borderId="0" xfId="1" applyNumberFormat="1" applyFont="1" applyBorder="1"/>
    <xf numFmtId="2" fontId="3" fillId="0" borderId="0" xfId="2" applyNumberFormat="1" applyFont="1" applyBorder="1"/>
    <xf numFmtId="164" fontId="3" fillId="0" borderId="2" xfId="1" applyNumberFormat="1" applyFont="1" applyBorder="1" applyAlignment="1" applyProtection="1"/>
    <xf numFmtId="167" fontId="3" fillId="0" borderId="2" xfId="1" applyNumberFormat="1" applyFont="1" applyBorder="1"/>
    <xf numFmtId="167" fontId="3" fillId="0" borderId="10" xfId="1" applyNumberFormat="1" applyFont="1" applyBorder="1"/>
    <xf numFmtId="2" fontId="3" fillId="0" borderId="2" xfId="2" applyNumberFormat="1" applyFont="1" applyBorder="1"/>
    <xf numFmtId="2" fontId="3" fillId="0" borderId="4" xfId="2" applyNumberFormat="1" applyFont="1" applyBorder="1"/>
    <xf numFmtId="167" fontId="3" fillId="0" borderId="5" xfId="1" applyNumberFormat="1" applyFont="1" applyBorder="1"/>
    <xf numFmtId="167" fontId="3" fillId="0" borderId="11" xfId="1" applyNumberFormat="1" applyFont="1" applyBorder="1"/>
    <xf numFmtId="2" fontId="3" fillId="0" borderId="6" xfId="2" applyNumberFormat="1" applyFont="1" applyBorder="1"/>
    <xf numFmtId="0" fontId="3" fillId="0" borderId="0" xfId="0" applyFont="1" applyBorder="1"/>
    <xf numFmtId="2" fontId="3" fillId="0" borderId="1" xfId="2" applyNumberFormat="1" applyFont="1" applyBorder="1"/>
    <xf numFmtId="0" fontId="3" fillId="0" borderId="2" xfId="2" applyFont="1" applyBorder="1"/>
    <xf numFmtId="0" fontId="3" fillId="0" borderId="11" xfId="2" applyFont="1" applyBorder="1"/>
    <xf numFmtId="0" fontId="6" fillId="0" borderId="7" xfId="2" applyFont="1" applyBorder="1"/>
    <xf numFmtId="165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5" fontId="3" fillId="0" borderId="0" xfId="0" quotePrefix="1" applyNumberFormat="1" applyFont="1"/>
    <xf numFmtId="167" fontId="7" fillId="0" borderId="7" xfId="1" applyNumberFormat="1" applyFont="1" applyBorder="1"/>
    <xf numFmtId="0" fontId="7" fillId="0" borderId="0" xfId="2" applyFont="1" applyBorder="1"/>
    <xf numFmtId="0" fontId="8" fillId="0" borderId="0" xfId="2" applyFont="1" applyBorder="1"/>
    <xf numFmtId="167" fontId="7" fillId="0" borderId="8" xfId="1" applyNumberFormat="1" applyFont="1" applyBorder="1"/>
    <xf numFmtId="167" fontId="8" fillId="0" borderId="8" xfId="1" applyNumberFormat="1" applyFont="1" applyBorder="1"/>
    <xf numFmtId="167" fontId="7" fillId="0" borderId="5" xfId="1" applyNumberFormat="1" applyFont="1" applyBorder="1"/>
    <xf numFmtId="167" fontId="8" fillId="0" borderId="7" xfId="1" applyNumberFormat="1" applyFont="1" applyBorder="1"/>
    <xf numFmtId="167" fontId="8" fillId="0" borderId="10" xfId="1" applyNumberFormat="1" applyFont="1" applyBorder="1"/>
    <xf numFmtId="0" fontId="8" fillId="0" borderId="7" xfId="2" applyFont="1" applyBorder="1"/>
    <xf numFmtId="167" fontId="8" fillId="0" borderId="0" xfId="1" applyNumberFormat="1" applyFont="1" applyBorder="1"/>
    <xf numFmtId="164" fontId="2" fillId="0" borderId="0" xfId="1" applyNumberFormat="1" applyFont="1" applyAlignment="1">
      <alignment horizontal="left"/>
    </xf>
    <xf numFmtId="165" fontId="3" fillId="0" borderId="0" xfId="3" applyNumberFormat="1" applyFont="1"/>
    <xf numFmtId="10" fontId="3" fillId="0" borderId="0" xfId="3" applyNumberFormat="1" applyFont="1"/>
    <xf numFmtId="10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Border="1"/>
    <xf numFmtId="165" fontId="0" fillId="0" borderId="0" xfId="0" applyNumberFormat="1"/>
    <xf numFmtId="165" fontId="3" fillId="2" borderId="0" xfId="3" applyNumberFormat="1" applyFont="1" applyFill="1"/>
    <xf numFmtId="165" fontId="3" fillId="3" borderId="0" xfId="3" applyNumberFormat="1" applyFont="1" applyFill="1"/>
    <xf numFmtId="165" fontId="3" fillId="0" borderId="0" xfId="3" applyNumberFormat="1" applyFont="1" applyFill="1"/>
    <xf numFmtId="169" fontId="3" fillId="0" borderId="0" xfId="0" applyNumberFormat="1" applyFont="1"/>
    <xf numFmtId="171" fontId="3" fillId="0" borderId="0" xfId="3" applyNumberFormat="1" applyFont="1"/>
    <xf numFmtId="165" fontId="3" fillId="0" borderId="7" xfId="3" applyNumberFormat="1" applyFont="1" applyBorder="1"/>
    <xf numFmtId="10" fontId="3" fillId="0" borderId="0" xfId="3" applyNumberFormat="1" applyFont="1" applyFill="1"/>
    <xf numFmtId="10" fontId="0" fillId="0" borderId="0" xfId="0" applyNumberFormat="1"/>
    <xf numFmtId="43" fontId="2" fillId="0" borderId="0" xfId="1" applyFont="1" applyBorder="1" applyAlignment="1">
      <alignment horizontal="center"/>
    </xf>
    <xf numFmtId="165" fontId="3" fillId="0" borderId="0" xfId="3" applyNumberFormat="1" applyFont="1" applyBorder="1"/>
    <xf numFmtId="43" fontId="3" fillId="0" borderId="0" xfId="4" applyNumberFormat="1" applyFont="1" applyFill="1" applyBorder="1"/>
    <xf numFmtId="10" fontId="3" fillId="0" borderId="0" xfId="0" applyNumberFormat="1" applyFont="1" applyFill="1"/>
    <xf numFmtId="10" fontId="3" fillId="0" borderId="0" xfId="0" applyNumberFormat="1" applyFont="1" applyFill="1" applyBorder="1"/>
  </cellXfs>
  <cellStyles count="5">
    <cellStyle name="Comma 2" xfId="4"/>
    <cellStyle name="Comma_10.2001currentsalsched" xfId="1"/>
    <cellStyle name="Normal" xfId="0" builtinId="0"/>
    <cellStyle name="Normal 3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6"/>
  <sheetViews>
    <sheetView tabSelected="1" view="pageBreakPreview" topLeftCell="A7" zoomScaleNormal="100" zoomScaleSheetLayoutView="100" workbookViewId="0">
      <selection activeCell="AA35" sqref="AA35"/>
    </sheetView>
  </sheetViews>
  <sheetFormatPr defaultRowHeight="15"/>
  <cols>
    <col min="1" max="1" width="5.42578125" customWidth="1"/>
    <col min="2" max="2" width="30.28515625" customWidth="1"/>
    <col min="3" max="3" width="5.7109375" customWidth="1"/>
    <col min="4" max="9" width="8" customWidth="1"/>
    <col min="10" max="10" width="2.28515625" customWidth="1"/>
    <col min="11" max="16" width="9.140625" style="77"/>
    <col min="17" max="17" width="2" style="77" customWidth="1"/>
    <col min="18" max="18" width="5.42578125" customWidth="1"/>
    <col min="19" max="19" width="30.28515625" customWidth="1"/>
    <col min="20" max="20" width="5.7109375" customWidth="1"/>
    <col min="21" max="27" width="8" customWidth="1"/>
    <col min="28" max="28" width="2.85546875" customWidth="1"/>
    <col min="29" max="34" width="9.140625" style="85"/>
  </cols>
  <sheetData>
    <row r="1" spans="1:40" s="4" customFormat="1" ht="11.25">
      <c r="A1" s="71" t="s">
        <v>0</v>
      </c>
      <c r="B1" s="71"/>
      <c r="E1" s="3"/>
      <c r="F1" s="3"/>
      <c r="G1" s="3"/>
      <c r="H1" s="3"/>
      <c r="I1" s="3"/>
      <c r="K1" s="75"/>
      <c r="L1" s="75"/>
      <c r="M1" s="75"/>
      <c r="N1" s="75"/>
      <c r="O1" s="75"/>
      <c r="P1" s="75"/>
      <c r="Q1" s="75"/>
      <c r="R1" s="71" t="s">
        <v>0</v>
      </c>
      <c r="S1" s="71"/>
      <c r="V1" s="3"/>
      <c r="W1" s="3"/>
      <c r="X1" s="3"/>
      <c r="Y1" s="3"/>
      <c r="Z1" s="3"/>
      <c r="AA1" s="3"/>
      <c r="AC1" s="74"/>
      <c r="AD1" s="74"/>
      <c r="AE1" s="74"/>
      <c r="AF1" s="74"/>
      <c r="AG1" s="74"/>
      <c r="AH1" s="74"/>
    </row>
    <row r="2" spans="1:40" s="4" customFormat="1" ht="11.25">
      <c r="A2" s="5" t="s">
        <v>2</v>
      </c>
      <c r="B2" s="6"/>
      <c r="C2" s="6"/>
      <c r="D2" s="3"/>
      <c r="E2" s="3"/>
      <c r="F2" s="3"/>
      <c r="G2" s="57" t="s">
        <v>66</v>
      </c>
      <c r="H2" s="58">
        <v>1.26E-2</v>
      </c>
      <c r="I2" s="3"/>
      <c r="K2" s="75"/>
      <c r="L2" s="75"/>
      <c r="M2" s="75"/>
      <c r="N2" s="75"/>
      <c r="O2" s="75"/>
      <c r="P2" s="75"/>
      <c r="Q2" s="75"/>
      <c r="R2" s="5" t="s">
        <v>2</v>
      </c>
      <c r="S2" s="6"/>
      <c r="T2" s="6"/>
      <c r="U2" s="3"/>
      <c r="V2" s="3"/>
      <c r="W2" s="3"/>
      <c r="X2" s="57" t="s">
        <v>66</v>
      </c>
      <c r="Y2" s="58">
        <v>1.26E-2</v>
      </c>
      <c r="Z2" s="3"/>
      <c r="AA2" s="3"/>
      <c r="AC2" s="74"/>
      <c r="AD2" s="74"/>
      <c r="AE2" s="74"/>
      <c r="AF2" s="74"/>
      <c r="AG2" s="74"/>
      <c r="AH2" s="74"/>
    </row>
    <row r="3" spans="1:40" s="4" customFormat="1" ht="11.25">
      <c r="A3" s="5" t="s">
        <v>3</v>
      </c>
      <c r="B3" s="6"/>
      <c r="C3" s="6" t="s">
        <v>4</v>
      </c>
      <c r="D3" s="3"/>
      <c r="E3" s="3"/>
      <c r="F3" s="3"/>
      <c r="G3" s="59" t="s">
        <v>67</v>
      </c>
      <c r="H3" s="60" t="s">
        <v>70</v>
      </c>
      <c r="I3" s="3"/>
      <c r="K3" s="75"/>
      <c r="L3" s="75"/>
      <c r="M3" s="75"/>
      <c r="N3" s="75"/>
      <c r="O3" s="75"/>
      <c r="P3" s="75"/>
      <c r="Q3" s="75"/>
      <c r="R3" s="5" t="s">
        <v>3</v>
      </c>
      <c r="S3" s="6"/>
      <c r="T3" s="6" t="s">
        <v>4</v>
      </c>
      <c r="U3" s="3"/>
      <c r="V3" s="3"/>
      <c r="W3" s="3"/>
      <c r="X3" s="59" t="s">
        <v>67</v>
      </c>
      <c r="Y3" s="60" t="s">
        <v>70</v>
      </c>
      <c r="Z3" s="3"/>
      <c r="AA3" s="3"/>
      <c r="AC3" s="74"/>
      <c r="AD3" s="74"/>
      <c r="AE3" s="74"/>
      <c r="AF3" s="74"/>
      <c r="AG3" s="74"/>
      <c r="AH3" s="74"/>
    </row>
    <row r="4" spans="1:40" s="4" customFormat="1" ht="12" thickBot="1">
      <c r="A4" s="8"/>
      <c r="B4" s="9"/>
      <c r="C4" s="9"/>
      <c r="D4" s="8"/>
      <c r="E4" s="8"/>
      <c r="F4" s="8"/>
      <c r="G4" s="10"/>
      <c r="H4" s="8"/>
      <c r="I4" s="8"/>
      <c r="K4" s="75"/>
      <c r="L4" s="75"/>
      <c r="M4" s="75"/>
      <c r="N4" s="75"/>
      <c r="O4" s="75"/>
      <c r="P4" s="75"/>
      <c r="Q4" s="75"/>
      <c r="R4" s="8"/>
      <c r="S4" s="9"/>
      <c r="T4" s="9"/>
      <c r="U4" s="8"/>
      <c r="V4" s="8"/>
      <c r="W4" s="8"/>
      <c r="X4" s="10"/>
      <c r="Y4" s="8"/>
      <c r="Z4" s="8"/>
      <c r="AA4" s="28"/>
      <c r="AC4" s="74"/>
      <c r="AD4" s="74"/>
      <c r="AE4" s="74"/>
      <c r="AF4" s="74"/>
      <c r="AG4" s="74"/>
      <c r="AH4" s="74"/>
    </row>
    <row r="5" spans="1:40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  <c r="K5" s="75"/>
      <c r="L5" s="75"/>
      <c r="M5" s="75"/>
      <c r="N5" s="75"/>
      <c r="O5" s="75"/>
      <c r="P5" s="75"/>
      <c r="Q5" s="75"/>
      <c r="R5" s="11"/>
      <c r="S5" s="12"/>
      <c r="T5" s="13" t="s">
        <v>6</v>
      </c>
      <c r="U5" s="14" t="s">
        <v>7</v>
      </c>
      <c r="V5" s="15"/>
      <c r="W5" s="16"/>
      <c r="X5" s="16"/>
      <c r="Y5" s="17"/>
      <c r="Z5" s="18" t="s">
        <v>8</v>
      </c>
      <c r="AA5" s="86" t="s">
        <v>71</v>
      </c>
      <c r="AC5" s="74"/>
      <c r="AD5" s="74"/>
      <c r="AE5" s="74"/>
      <c r="AF5" s="74"/>
      <c r="AG5" s="74"/>
      <c r="AH5" s="74"/>
    </row>
    <row r="6" spans="1:40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  <c r="K6" s="75">
        <f>AVERAGE(K7:K184)</f>
        <v>2.5020261475904252E-2</v>
      </c>
      <c r="L6" s="75">
        <f t="shared" ref="L6:P6" si="0">AVERAGE(L7:L184)</f>
        <v>2.5020261475904252E-2</v>
      </c>
      <c r="M6" s="75">
        <f t="shared" si="0"/>
        <v>2.5020261475904252E-2</v>
      </c>
      <c r="N6" s="75">
        <f t="shared" si="0"/>
        <v>2.5020261475904255E-2</v>
      </c>
      <c r="O6" s="75">
        <f t="shared" si="0"/>
        <v>2.5020261475904259E-2</v>
      </c>
      <c r="P6" s="75">
        <f t="shared" si="0"/>
        <v>2.5020261475904249E-2</v>
      </c>
      <c r="Q6" s="75"/>
      <c r="R6" s="19" t="s">
        <v>9</v>
      </c>
      <c r="S6" s="20" t="s">
        <v>10</v>
      </c>
      <c r="T6" s="20" t="s">
        <v>11</v>
      </c>
      <c r="U6" s="21" t="s">
        <v>12</v>
      </c>
      <c r="V6" s="21" t="s">
        <v>13</v>
      </c>
      <c r="W6" s="21" t="s">
        <v>14</v>
      </c>
      <c r="X6" s="21" t="s">
        <v>15</v>
      </c>
      <c r="Y6" s="22" t="s">
        <v>16</v>
      </c>
      <c r="Z6" s="22" t="s">
        <v>17</v>
      </c>
      <c r="AA6" s="86" t="s">
        <v>17</v>
      </c>
      <c r="AC6" s="74">
        <f>AVERAGE(AC7:AC184)</f>
        <v>2.4982723443057395E-2</v>
      </c>
      <c r="AD6" s="74">
        <f t="shared" ref="AD6" si="1">AVERAGE(AD7:AD184)</f>
        <v>3.2491792926867206E-2</v>
      </c>
      <c r="AE6" s="74">
        <f t="shared" ref="AE6" si="2">AVERAGE(AE7:AE184)</f>
        <v>3.2495682222399846E-2</v>
      </c>
      <c r="AF6" s="74">
        <f t="shared" ref="AF6" si="3">AVERAGE(AF7:AF184)</f>
        <v>3.247784347244681E-2</v>
      </c>
      <c r="AG6" s="74">
        <f t="shared" ref="AG6" si="4">AVERAGE(AG7:AG184)</f>
        <v>3.2489391117260034E-2</v>
      </c>
      <c r="AH6" s="74">
        <f t="shared" ref="AH6" si="5">AVERAGE(AH7:AH184)</f>
        <v>3.250452599893313E-2</v>
      </c>
    </row>
    <row r="7" spans="1:40" s="4" customFormat="1" ht="15" customHeight="1">
      <c r="A7" s="44">
        <v>1</v>
      </c>
      <c r="B7" s="45"/>
      <c r="C7" s="46" t="s">
        <v>6</v>
      </c>
      <c r="D7" s="47">
        <f>+'2013'!D7*1.0126</f>
        <v>9.516737638669035</v>
      </c>
      <c r="E7" s="47">
        <f>+D7*1.04</f>
        <v>9.897407144215796</v>
      </c>
      <c r="F7" s="47">
        <f t="shared" ref="F7:I7" si="6">+E7*1.04</f>
        <v>10.293303429984428</v>
      </c>
      <c r="G7" s="47">
        <f t="shared" si="6"/>
        <v>10.705035567183806</v>
      </c>
      <c r="H7" s="47">
        <f t="shared" si="6"/>
        <v>11.133236989871159</v>
      </c>
      <c r="I7" s="47">
        <f t="shared" si="6"/>
        <v>11.578566469466006</v>
      </c>
      <c r="K7" s="72"/>
      <c r="L7" s="72"/>
      <c r="M7" s="72"/>
      <c r="N7" s="72"/>
      <c r="O7" s="72"/>
      <c r="P7" s="72"/>
      <c r="Q7" s="72"/>
      <c r="R7" s="44">
        <v>1</v>
      </c>
      <c r="S7" s="45"/>
      <c r="T7" s="46" t="s">
        <v>6</v>
      </c>
      <c r="U7" s="47">
        <f>ROUND('2013'!D7*(1+$Y$2),2)</f>
        <v>9.52</v>
      </c>
      <c r="V7" s="47">
        <f>ROUND(U7*(1+0.04),2)</f>
        <v>9.9</v>
      </c>
      <c r="W7" s="47">
        <f t="shared" ref="W7:Z67" si="7">ROUND(V7*(1+0.04),2)</f>
        <v>10.3</v>
      </c>
      <c r="X7" s="47">
        <f t="shared" si="7"/>
        <v>10.71</v>
      </c>
      <c r="Y7" s="47">
        <f t="shared" si="7"/>
        <v>11.14</v>
      </c>
      <c r="Z7" s="47">
        <f t="shared" si="7"/>
        <v>11.59</v>
      </c>
      <c r="AA7" s="88">
        <f>Z7-ROUND(I7,2)</f>
        <v>9.9999999999997868E-3</v>
      </c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</row>
    <row r="8" spans="1:40" s="4" customFormat="1" ht="11.25">
      <c r="A8" s="23"/>
      <c r="B8" s="29"/>
      <c r="C8" s="30"/>
      <c r="D8" s="26"/>
      <c r="E8" s="26"/>
      <c r="F8" s="26"/>
      <c r="G8" s="26"/>
      <c r="H8" s="26"/>
      <c r="I8" s="26"/>
      <c r="K8" s="75"/>
      <c r="L8" s="75"/>
      <c r="M8" s="75"/>
      <c r="N8" s="75"/>
      <c r="O8" s="75"/>
      <c r="P8" s="75"/>
      <c r="Q8" s="75"/>
      <c r="R8" s="23"/>
      <c r="S8" s="29"/>
      <c r="T8" s="30"/>
      <c r="U8" s="26"/>
      <c r="V8" s="83"/>
      <c r="W8" s="83"/>
      <c r="X8" s="83"/>
      <c r="Y8" s="83"/>
      <c r="Z8" s="83"/>
      <c r="AA8" s="87"/>
      <c r="AC8" s="74"/>
      <c r="AD8" s="74">
        <f>(V7/U7)-1</f>
        <v>3.9915966386554702E-2</v>
      </c>
      <c r="AE8" s="74">
        <f t="shared" ref="AE8:AH8" si="8">(W7/V7)-1</f>
        <v>4.0404040404040442E-2</v>
      </c>
      <c r="AF8" s="74">
        <f t="shared" si="8"/>
        <v>3.9805825242718473E-2</v>
      </c>
      <c r="AG8" s="74">
        <f t="shared" si="8"/>
        <v>4.0149393090569641E-2</v>
      </c>
      <c r="AH8" s="74">
        <f t="shared" si="8"/>
        <v>4.0394973070017937E-2</v>
      </c>
    </row>
    <row r="9" spans="1:40" s="4" customFormat="1" ht="11.25">
      <c r="A9" s="23">
        <v>2</v>
      </c>
      <c r="B9" s="24"/>
      <c r="C9" s="25" t="s">
        <v>6</v>
      </c>
      <c r="D9" s="26">
        <f>+'2013'!D9*1.0126</f>
        <v>9.767912532358249</v>
      </c>
      <c r="E9" s="26">
        <f>+D9*1.04</f>
        <v>10.158629033652579</v>
      </c>
      <c r="F9" s="26">
        <f t="shared" ref="F9:I9" si="9">+E9*1.04</f>
        <v>10.564974194998682</v>
      </c>
      <c r="G9" s="26">
        <f t="shared" si="9"/>
        <v>10.987573162798629</v>
      </c>
      <c r="H9" s="26">
        <f t="shared" si="9"/>
        <v>11.427076089310575</v>
      </c>
      <c r="I9" s="26">
        <f t="shared" si="9"/>
        <v>11.884159132882997</v>
      </c>
      <c r="K9" s="82">
        <f>(D9/D7)-1</f>
        <v>2.6392961876833043E-2</v>
      </c>
      <c r="L9" s="72">
        <f>(E9/E7)-1</f>
        <v>2.6392961876833043E-2</v>
      </c>
      <c r="M9" s="72">
        <f>(F9/F7)-1</f>
        <v>2.6392961876833043E-2</v>
      </c>
      <c r="N9" s="72">
        <f>(G9/G7)-1</f>
        <v>2.6392961876833043E-2</v>
      </c>
      <c r="O9" s="72">
        <f>(H9/H7)-1</f>
        <v>2.6392961876832821E-2</v>
      </c>
      <c r="P9" s="72">
        <f>(I9/I7)-1</f>
        <v>2.6392961876832821E-2</v>
      </c>
      <c r="Q9" s="72"/>
      <c r="R9" s="23">
        <v>2</v>
      </c>
      <c r="S9" s="24"/>
      <c r="T9" s="25" t="s">
        <v>6</v>
      </c>
      <c r="U9" s="26">
        <f>ROUND(U7*(1+0.025),2)</f>
        <v>9.76</v>
      </c>
      <c r="V9" s="26">
        <f>ROUND(U9*(1+0.04),2)</f>
        <v>10.15</v>
      </c>
      <c r="W9" s="26">
        <f t="shared" si="7"/>
        <v>10.56</v>
      </c>
      <c r="X9" s="26">
        <f t="shared" si="7"/>
        <v>10.98</v>
      </c>
      <c r="Y9" s="26">
        <f t="shared" si="7"/>
        <v>11.42</v>
      </c>
      <c r="Z9" s="26">
        <f t="shared" si="7"/>
        <v>11.88</v>
      </c>
      <c r="AA9" s="88">
        <f>Z9-ROUND(I9,2)</f>
        <v>0</v>
      </c>
      <c r="AC9" s="73">
        <f>(U9/U7)-1</f>
        <v>2.5210084033613578E-2</v>
      </c>
      <c r="AD9" s="73">
        <f>(V9/V7)-1</f>
        <v>2.5252525252525304E-2</v>
      </c>
      <c r="AE9" s="73">
        <f>(W9/W7)-1</f>
        <v>2.5242718446601975E-2</v>
      </c>
      <c r="AF9" s="73">
        <f>(X9/X7)-1</f>
        <v>2.5210084033613356E-2</v>
      </c>
      <c r="AG9" s="73">
        <f>(Y9/Y7)-1</f>
        <v>2.5134649910233398E-2</v>
      </c>
      <c r="AH9" s="73">
        <f>(Z9/Z7)-1</f>
        <v>2.5021570319240904E-2</v>
      </c>
      <c r="AI9" s="73"/>
      <c r="AJ9" s="73"/>
      <c r="AK9" s="73"/>
      <c r="AL9" s="73"/>
      <c r="AM9" s="73"/>
      <c r="AN9" s="73"/>
    </row>
    <row r="10" spans="1:40" s="4" customFormat="1" ht="11.25">
      <c r="A10" s="23"/>
      <c r="B10" s="29"/>
      <c r="C10" s="30"/>
      <c r="D10" s="26"/>
      <c r="E10" s="26"/>
      <c r="F10" s="26"/>
      <c r="G10" s="26"/>
      <c r="H10" s="26"/>
      <c r="I10" s="26"/>
      <c r="K10" s="75"/>
      <c r="L10" s="75"/>
      <c r="M10" s="75"/>
      <c r="N10" s="75"/>
      <c r="O10" s="75"/>
      <c r="P10" s="75"/>
      <c r="Q10" s="75"/>
      <c r="R10" s="23"/>
      <c r="S10" s="29"/>
      <c r="T10" s="30"/>
      <c r="U10" s="83"/>
      <c r="V10" s="83"/>
      <c r="W10" s="83"/>
      <c r="X10" s="83"/>
      <c r="Y10" s="83"/>
      <c r="Z10" s="83"/>
      <c r="AA10" s="87"/>
      <c r="AC10" s="74"/>
      <c r="AD10" s="74">
        <f>(V9/U9)-1</f>
        <v>3.9959016393442681E-2</v>
      </c>
      <c r="AE10" s="74">
        <f t="shared" ref="AE10" si="10">(W9/V9)-1</f>
        <v>4.0394088669950756E-2</v>
      </c>
      <c r="AF10" s="74">
        <f t="shared" ref="AF10" si="11">(X9/W9)-1</f>
        <v>3.9772727272727293E-2</v>
      </c>
      <c r="AG10" s="74">
        <f t="shared" ref="AG10" si="12">(Y9/X9)-1</f>
        <v>4.0072859744990863E-2</v>
      </c>
      <c r="AH10" s="74">
        <f t="shared" ref="AH10" si="13">(Z9/Y9)-1</f>
        <v>4.028021015761829E-2</v>
      </c>
    </row>
    <row r="11" spans="1:40" s="4" customFormat="1" ht="11.25">
      <c r="A11" s="23">
        <v>3</v>
      </c>
      <c r="B11" s="24"/>
      <c r="C11" s="25" t="s">
        <v>6</v>
      </c>
      <c r="D11" s="26">
        <f>+'2013'!D11*1.0126</f>
        <v>9.991179104526438</v>
      </c>
      <c r="E11" s="26">
        <f t="shared" ref="E11:I11" si="14">+D11*1.04</f>
        <v>10.390826268707496</v>
      </c>
      <c r="F11" s="26">
        <f t="shared" si="14"/>
        <v>10.806459319455795</v>
      </c>
      <c r="G11" s="26">
        <f t="shared" si="14"/>
        <v>11.238717692234028</v>
      </c>
      <c r="H11" s="26">
        <f t="shared" si="14"/>
        <v>11.688266399923389</v>
      </c>
      <c r="I11" s="26">
        <f t="shared" si="14"/>
        <v>12.155797055920326</v>
      </c>
      <c r="K11" s="72">
        <f>(D11/D9)-1</f>
        <v>2.2857142857142909E-2</v>
      </c>
      <c r="L11" s="72">
        <f>(E11/E9)-1</f>
        <v>2.2857142857142909E-2</v>
      </c>
      <c r="M11" s="72">
        <f>(F11/F9)-1</f>
        <v>2.2857142857142909E-2</v>
      </c>
      <c r="N11" s="72">
        <f>(G11/G9)-1</f>
        <v>2.2857142857142909E-2</v>
      </c>
      <c r="O11" s="72">
        <f>(H11/H9)-1</f>
        <v>2.2857142857142909E-2</v>
      </c>
      <c r="P11" s="72">
        <f>(I11/I9)-1</f>
        <v>2.2857142857143131E-2</v>
      </c>
      <c r="Q11" s="72"/>
      <c r="R11" s="23">
        <v>3</v>
      </c>
      <c r="S11" s="24"/>
      <c r="T11" s="25" t="s">
        <v>6</v>
      </c>
      <c r="U11" s="26">
        <f>ROUND(U9*(1+0.025),2)</f>
        <v>10</v>
      </c>
      <c r="V11" s="26">
        <f>ROUND(U11*(1+0.04),2)</f>
        <v>10.4</v>
      </c>
      <c r="W11" s="26">
        <f t="shared" si="7"/>
        <v>10.82</v>
      </c>
      <c r="X11" s="26">
        <f t="shared" si="7"/>
        <v>11.25</v>
      </c>
      <c r="Y11" s="26">
        <f t="shared" si="7"/>
        <v>11.7</v>
      </c>
      <c r="Z11" s="26">
        <f t="shared" si="7"/>
        <v>12.17</v>
      </c>
      <c r="AA11" s="88">
        <f>Z11-ROUND(I11,2)</f>
        <v>9.9999999999997868E-3</v>
      </c>
      <c r="AC11" s="73">
        <f>(U11/U9)-1</f>
        <v>2.4590163934426146E-2</v>
      </c>
      <c r="AD11" s="73">
        <f>(V11/V9)-1</f>
        <v>2.4630541871921263E-2</v>
      </c>
      <c r="AE11" s="73">
        <f>(W11/W9)-1</f>
        <v>2.4621212121212155E-2</v>
      </c>
      <c r="AF11" s="73">
        <f>(X11/X9)-1</f>
        <v>2.4590163934426146E-2</v>
      </c>
      <c r="AG11" s="73">
        <f>(Y11/Y9)-1</f>
        <v>2.4518388791593626E-2</v>
      </c>
      <c r="AH11" s="73">
        <f>(Z11/Z9)-1</f>
        <v>2.4410774410774438E-2</v>
      </c>
      <c r="AI11" s="73"/>
      <c r="AJ11" s="73"/>
      <c r="AK11" s="73"/>
      <c r="AL11" s="73"/>
      <c r="AM11" s="73"/>
      <c r="AN11" s="73"/>
    </row>
    <row r="12" spans="1:40" s="4" customFormat="1" ht="11.25">
      <c r="A12" s="23"/>
      <c r="B12" s="29"/>
      <c r="C12" s="30"/>
      <c r="D12" s="26"/>
      <c r="E12" s="26"/>
      <c r="F12" s="26"/>
      <c r="G12" s="26"/>
      <c r="H12" s="26"/>
      <c r="I12" s="26"/>
      <c r="K12" s="75"/>
      <c r="L12" s="75"/>
      <c r="M12" s="75"/>
      <c r="N12" s="75"/>
      <c r="O12" s="75"/>
      <c r="P12" s="75"/>
      <c r="Q12" s="75"/>
      <c r="R12" s="23"/>
      <c r="S12" s="29"/>
      <c r="T12" s="30"/>
      <c r="U12" s="83"/>
      <c r="V12" s="83"/>
      <c r="W12" s="83"/>
      <c r="X12" s="83"/>
      <c r="Y12" s="83"/>
      <c r="Z12" s="83"/>
      <c r="AA12" s="87"/>
      <c r="AC12" s="74"/>
      <c r="AD12" s="74">
        <f>(V11/U11)-1</f>
        <v>4.0000000000000036E-2</v>
      </c>
      <c r="AE12" s="74">
        <f t="shared" ref="AE12" si="15">(W11/V11)-1</f>
        <v>4.0384615384615463E-2</v>
      </c>
      <c r="AF12" s="74">
        <f t="shared" ref="AF12" si="16">(X11/W11)-1</f>
        <v>3.9741219963031371E-2</v>
      </c>
      <c r="AG12" s="74">
        <f t="shared" ref="AG12" si="17">(Y11/X11)-1</f>
        <v>4.0000000000000036E-2</v>
      </c>
      <c r="AH12" s="74">
        <f t="shared" ref="AH12" si="18">(Z11/Y11)-1</f>
        <v>4.017094017094025E-2</v>
      </c>
    </row>
    <row r="13" spans="1:40" s="4" customFormat="1" ht="11.25">
      <c r="A13" s="23">
        <v>4</v>
      </c>
      <c r="B13" s="24"/>
      <c r="C13" s="25" t="s">
        <v>6</v>
      </c>
      <c r="D13" s="26">
        <f>+'2013'!D13*1.0126</f>
        <v>10.242353998215645</v>
      </c>
      <c r="E13" s="26">
        <f t="shared" ref="E13:I13" si="19">+D13*1.04</f>
        <v>10.652048158144272</v>
      </c>
      <c r="F13" s="26">
        <f t="shared" si="19"/>
        <v>11.078130084470043</v>
      </c>
      <c r="G13" s="26">
        <f t="shared" si="19"/>
        <v>11.521255287848845</v>
      </c>
      <c r="H13" s="26">
        <f t="shared" si="19"/>
        <v>11.982105499362799</v>
      </c>
      <c r="I13" s="26">
        <f t="shared" si="19"/>
        <v>12.461389719337312</v>
      </c>
      <c r="K13" s="72">
        <f>(D13/D11)-1</f>
        <v>2.5139664804468831E-2</v>
      </c>
      <c r="L13" s="72">
        <f>(E13/E11)-1</f>
        <v>2.5139664804468831E-2</v>
      </c>
      <c r="M13" s="72">
        <f>(F13/F11)-1</f>
        <v>2.5139664804468831E-2</v>
      </c>
      <c r="N13" s="72">
        <f>(G13/G11)-1</f>
        <v>2.5139664804468831E-2</v>
      </c>
      <c r="O13" s="72">
        <f>(H13/H11)-1</f>
        <v>2.5139664804468831E-2</v>
      </c>
      <c r="P13" s="72">
        <f>(I13/I11)-1</f>
        <v>2.5139664804468831E-2</v>
      </c>
      <c r="Q13" s="72"/>
      <c r="R13" s="23">
        <v>4</v>
      </c>
      <c r="S13" s="24"/>
      <c r="T13" s="25" t="s">
        <v>6</v>
      </c>
      <c r="U13" s="26">
        <f>ROUND(U11*(1+0.025),2)</f>
        <v>10.25</v>
      </c>
      <c r="V13" s="26">
        <f>ROUND(U13*(1+0.04),2)</f>
        <v>10.66</v>
      </c>
      <c r="W13" s="26">
        <f t="shared" si="7"/>
        <v>11.09</v>
      </c>
      <c r="X13" s="26">
        <f t="shared" si="7"/>
        <v>11.53</v>
      </c>
      <c r="Y13" s="26">
        <f t="shared" si="7"/>
        <v>11.99</v>
      </c>
      <c r="Z13" s="26">
        <f t="shared" si="7"/>
        <v>12.47</v>
      </c>
      <c r="AA13" s="88">
        <f>Z13-ROUND(I13,2)</f>
        <v>9.9999999999997868E-3</v>
      </c>
      <c r="AC13" s="73">
        <f>(U13/U11)-1</f>
        <v>2.4999999999999911E-2</v>
      </c>
      <c r="AD13" s="73">
        <f>(V13/V11)-1</f>
        <v>2.4999999999999911E-2</v>
      </c>
      <c r="AE13" s="73">
        <f>(W13/W11)-1</f>
        <v>2.4953789279112737E-2</v>
      </c>
      <c r="AF13" s="73">
        <f>(X13/X11)-1</f>
        <v>2.4888888888888738E-2</v>
      </c>
      <c r="AG13" s="73">
        <f>(Y13/Y11)-1</f>
        <v>2.478632478632492E-2</v>
      </c>
      <c r="AH13" s="73">
        <f>(Z13/Z11)-1</f>
        <v>2.4650780608052703E-2</v>
      </c>
      <c r="AI13" s="73"/>
      <c r="AJ13" s="73"/>
      <c r="AK13" s="73"/>
      <c r="AL13" s="73"/>
      <c r="AM13" s="73"/>
      <c r="AN13" s="73"/>
    </row>
    <row r="14" spans="1:40" s="4" customFormat="1" ht="11.25">
      <c r="A14" s="23"/>
      <c r="B14" s="29"/>
      <c r="C14" s="30"/>
      <c r="D14" s="26"/>
      <c r="E14" s="26"/>
      <c r="F14" s="26"/>
      <c r="G14" s="26"/>
      <c r="H14" s="26"/>
      <c r="I14" s="26"/>
      <c r="K14" s="75"/>
      <c r="L14" s="75"/>
      <c r="M14" s="75"/>
      <c r="N14" s="75"/>
      <c r="O14" s="75"/>
      <c r="P14" s="75"/>
      <c r="Q14" s="75"/>
      <c r="R14" s="23"/>
      <c r="S14" s="29"/>
      <c r="T14" s="30"/>
      <c r="U14" s="83"/>
      <c r="V14" s="83"/>
      <c r="W14" s="83"/>
      <c r="X14" s="83"/>
      <c r="Y14" s="83"/>
      <c r="Z14" s="83"/>
      <c r="AA14" s="87"/>
      <c r="AC14" s="74"/>
      <c r="AD14" s="74">
        <f>(V13/U13)-1</f>
        <v>4.0000000000000036E-2</v>
      </c>
      <c r="AE14" s="74">
        <f t="shared" ref="AE14" si="20">(W13/V13)-1</f>
        <v>4.0337711069418303E-2</v>
      </c>
      <c r="AF14" s="74">
        <f t="shared" ref="AF14" si="21">(X13/W13)-1</f>
        <v>3.9675383228133354E-2</v>
      </c>
      <c r="AG14" s="74">
        <f t="shared" ref="AG14" si="22">(Y13/X13)-1</f>
        <v>3.9895923677363498E-2</v>
      </c>
      <c r="AH14" s="74">
        <f t="shared" ref="AH14" si="23">(Z13/Y13)-1</f>
        <v>4.0033361134278689E-2</v>
      </c>
    </row>
    <row r="15" spans="1:40" s="4" customFormat="1" ht="11.25">
      <c r="A15" s="23">
        <v>5</v>
      </c>
      <c r="B15" s="24"/>
      <c r="C15" s="25" t="s">
        <v>6</v>
      </c>
      <c r="D15" s="26">
        <f>+'2013'!D15*1.0126</f>
        <v>10.507483052665371</v>
      </c>
      <c r="E15" s="26">
        <f t="shared" ref="E15:I15" si="24">+D15*1.04</f>
        <v>10.927782374771986</v>
      </c>
      <c r="F15" s="26">
        <f t="shared" si="24"/>
        <v>11.364893669762866</v>
      </c>
      <c r="G15" s="26">
        <f t="shared" si="24"/>
        <v>11.819489416553381</v>
      </c>
      <c r="H15" s="26">
        <f t="shared" si="24"/>
        <v>12.292268993215517</v>
      </c>
      <c r="I15" s="26">
        <f t="shared" si="24"/>
        <v>12.783959752944138</v>
      </c>
      <c r="K15" s="72">
        <f>(D15/D13)-1</f>
        <v>2.5885558583106594E-2</v>
      </c>
      <c r="L15" s="72">
        <f>(E15/E13)-1</f>
        <v>2.5885558583106372E-2</v>
      </c>
      <c r="M15" s="72">
        <f>(F15/F13)-1</f>
        <v>2.5885558583106372E-2</v>
      </c>
      <c r="N15" s="72">
        <f>(G15/G13)-1</f>
        <v>2.5885558583106372E-2</v>
      </c>
      <c r="O15" s="72">
        <f>(H15/H13)-1</f>
        <v>2.5885558583106372E-2</v>
      </c>
      <c r="P15" s="72">
        <f>(I15/I13)-1</f>
        <v>2.5885558583106372E-2</v>
      </c>
      <c r="Q15" s="72"/>
      <c r="R15" s="23">
        <v>5</v>
      </c>
      <c r="S15" s="24"/>
      <c r="T15" s="25" t="s">
        <v>6</v>
      </c>
      <c r="U15" s="26">
        <f>ROUND(U13*(1+0.025),2)</f>
        <v>10.51</v>
      </c>
      <c r="V15" s="26">
        <f>ROUND(U15*(1+0.04),2)</f>
        <v>10.93</v>
      </c>
      <c r="W15" s="26">
        <f t="shared" si="7"/>
        <v>11.37</v>
      </c>
      <c r="X15" s="26">
        <f t="shared" si="7"/>
        <v>11.82</v>
      </c>
      <c r="Y15" s="26">
        <f t="shared" si="7"/>
        <v>12.29</v>
      </c>
      <c r="Z15" s="26">
        <f t="shared" si="7"/>
        <v>12.78</v>
      </c>
      <c r="AA15" s="88">
        <f>Z15-ROUND(I15,2)</f>
        <v>0</v>
      </c>
      <c r="AC15" s="73">
        <f>(U15/U13)-1</f>
        <v>2.5365853658536608E-2</v>
      </c>
      <c r="AD15" s="73">
        <f>(V15/V13)-1</f>
        <v>2.5328330206378924E-2</v>
      </c>
      <c r="AE15" s="73">
        <f>(W15/W13)-1</f>
        <v>2.5247971145175852E-2</v>
      </c>
      <c r="AF15" s="73">
        <f>(X15/X13)-1</f>
        <v>2.5151777970511713E-2</v>
      </c>
      <c r="AG15" s="73">
        <f>(Y15/Y13)-1</f>
        <v>2.5020850708924014E-2</v>
      </c>
      <c r="AH15" s="73">
        <f>(Z15/Z13)-1</f>
        <v>2.4859663191659775E-2</v>
      </c>
      <c r="AI15" s="73"/>
      <c r="AJ15" s="73"/>
      <c r="AK15" s="73"/>
      <c r="AL15" s="73"/>
      <c r="AM15" s="73"/>
      <c r="AN15" s="73"/>
    </row>
    <row r="16" spans="1:40" s="4" customFormat="1" ht="11.25">
      <c r="A16" s="23"/>
      <c r="B16" s="29"/>
      <c r="C16" s="30"/>
      <c r="D16" s="26"/>
      <c r="E16" s="26"/>
      <c r="F16" s="26"/>
      <c r="G16" s="26"/>
      <c r="H16" s="26"/>
      <c r="I16" s="26"/>
      <c r="K16" s="75"/>
      <c r="L16" s="75"/>
      <c r="M16" s="75"/>
      <c r="N16" s="75"/>
      <c r="O16" s="75"/>
      <c r="P16" s="75"/>
      <c r="Q16" s="75"/>
      <c r="R16" s="23"/>
      <c r="S16" s="29"/>
      <c r="T16" s="30"/>
      <c r="U16" s="83"/>
      <c r="V16" s="83"/>
      <c r="W16" s="83"/>
      <c r="X16" s="83"/>
      <c r="Y16" s="83"/>
      <c r="Z16" s="83"/>
      <c r="AA16" s="87"/>
      <c r="AC16" s="74"/>
      <c r="AD16" s="74">
        <f>(V15/U15)-1</f>
        <v>3.9961941008563207E-2</v>
      </c>
      <c r="AE16" s="74">
        <f t="shared" ref="AE16" si="25">(W15/V15)-1</f>
        <v>4.0256175663311966E-2</v>
      </c>
      <c r="AF16" s="74">
        <f t="shared" ref="AF16" si="26">(X15/W15)-1</f>
        <v>3.9577836411609502E-2</v>
      </c>
      <c r="AG16" s="74">
        <f t="shared" ref="AG16" si="27">(Y15/X15)-1</f>
        <v>3.9763113367174086E-2</v>
      </c>
      <c r="AH16" s="74">
        <f t="shared" ref="AH16" si="28">(Z15/Y15)-1</f>
        <v>3.9869812855980458E-2</v>
      </c>
    </row>
    <row r="17" spans="1:40" s="4" customFormat="1" ht="11.25">
      <c r="A17" s="23">
        <v>6</v>
      </c>
      <c r="B17" s="24"/>
      <c r="C17" s="25" t="s">
        <v>6</v>
      </c>
      <c r="D17" s="26">
        <f>+'2013'!D17*1.0126</f>
        <v>10.772612107115096</v>
      </c>
      <c r="E17" s="26">
        <f t="shared" ref="E17:I17" si="29">+D17*1.04</f>
        <v>11.203516591399699</v>
      </c>
      <c r="F17" s="26">
        <f t="shared" si="29"/>
        <v>11.651657255055689</v>
      </c>
      <c r="G17" s="26">
        <f t="shared" si="29"/>
        <v>12.117723545257917</v>
      </c>
      <c r="H17" s="26">
        <f t="shared" si="29"/>
        <v>12.602432487068233</v>
      </c>
      <c r="I17" s="26">
        <f t="shared" si="29"/>
        <v>13.106529786550963</v>
      </c>
      <c r="K17" s="72">
        <f>(D17/D15)-1</f>
        <v>2.5232403718459473E-2</v>
      </c>
      <c r="L17" s="72">
        <f>(E17/E15)-1</f>
        <v>2.5232403718459473E-2</v>
      </c>
      <c r="M17" s="72">
        <f>(F17/F15)-1</f>
        <v>2.5232403718459695E-2</v>
      </c>
      <c r="N17" s="72">
        <f>(G17/G15)-1</f>
        <v>2.5232403718459695E-2</v>
      </c>
      <c r="O17" s="72">
        <f>(H17/H15)-1</f>
        <v>2.5232403718459473E-2</v>
      </c>
      <c r="P17" s="72">
        <f>(I17/I15)-1</f>
        <v>2.5232403718459473E-2</v>
      </c>
      <c r="Q17" s="72"/>
      <c r="R17" s="23">
        <v>6</v>
      </c>
      <c r="S17" s="24"/>
      <c r="T17" s="25" t="s">
        <v>6</v>
      </c>
      <c r="U17" s="26">
        <f>ROUND(U15*(1+0.025),2)</f>
        <v>10.77</v>
      </c>
      <c r="V17" s="26">
        <f>ROUND(U17*(1+0.04),2)</f>
        <v>11.2</v>
      </c>
      <c r="W17" s="26">
        <f t="shared" si="7"/>
        <v>11.65</v>
      </c>
      <c r="X17" s="26">
        <f t="shared" si="7"/>
        <v>12.12</v>
      </c>
      <c r="Y17" s="26">
        <f t="shared" si="7"/>
        <v>12.6</v>
      </c>
      <c r="Z17" s="26">
        <f t="shared" si="7"/>
        <v>13.1</v>
      </c>
      <c r="AA17" s="88">
        <f>Z17-ROUND(I17,2)</f>
        <v>-9.9999999999997868E-3</v>
      </c>
      <c r="AC17" s="73">
        <f>(U17/U15)-1</f>
        <v>2.4738344433872461E-2</v>
      </c>
      <c r="AD17" s="73">
        <f>(V17/V15)-1</f>
        <v>2.4702653247941297E-2</v>
      </c>
      <c r="AE17" s="73">
        <f>(W17/W15)-1</f>
        <v>2.4626209322779369E-2</v>
      </c>
      <c r="AF17" s="73">
        <f>(X17/X15)-1</f>
        <v>2.5380710659898442E-2</v>
      </c>
      <c r="AG17" s="73">
        <f>(Y17/Y15)-1</f>
        <v>2.5223759153783609E-2</v>
      </c>
      <c r="AH17" s="73">
        <f>(Z17/Z15)-1</f>
        <v>2.5039123630672844E-2</v>
      </c>
      <c r="AI17" s="73"/>
      <c r="AJ17" s="73"/>
      <c r="AK17" s="73"/>
      <c r="AL17" s="73"/>
      <c r="AM17" s="73"/>
      <c r="AN17" s="73"/>
    </row>
    <row r="18" spans="1:40" s="4" customFormat="1" ht="11.25">
      <c r="A18" s="23"/>
      <c r="B18" s="29"/>
      <c r="C18" s="30"/>
      <c r="D18" s="26"/>
      <c r="E18" s="26"/>
      <c r="F18" s="26"/>
      <c r="G18" s="26"/>
      <c r="H18" s="26"/>
      <c r="I18" s="26"/>
      <c r="K18" s="75"/>
      <c r="L18" s="75"/>
      <c r="M18" s="75"/>
      <c r="N18" s="75"/>
      <c r="O18" s="75"/>
      <c r="P18" s="75"/>
      <c r="Q18" s="75"/>
      <c r="R18" s="23"/>
      <c r="S18" s="29"/>
      <c r="T18" s="30"/>
      <c r="U18" s="83"/>
      <c r="V18" s="83"/>
      <c r="W18" s="83"/>
      <c r="X18" s="83"/>
      <c r="Y18" s="83"/>
      <c r="Z18" s="83"/>
      <c r="AA18" s="87"/>
      <c r="AC18" s="74"/>
      <c r="AD18" s="74">
        <f>(V17/U17)-1</f>
        <v>3.9925719591457742E-2</v>
      </c>
      <c r="AE18" s="74">
        <f t="shared" ref="AE18" si="30">(W17/V17)-1</f>
        <v>4.0178571428571619E-2</v>
      </c>
      <c r="AF18" s="74">
        <f t="shared" ref="AF18" si="31">(X17/W17)-1</f>
        <v>4.0343347639484772E-2</v>
      </c>
      <c r="AG18" s="74">
        <f t="shared" ref="AG18" si="32">(Y17/X17)-1</f>
        <v>3.9603960396039639E-2</v>
      </c>
      <c r="AH18" s="74">
        <f t="shared" ref="AH18" si="33">(Z17/Y17)-1</f>
        <v>3.9682539682539764E-2</v>
      </c>
    </row>
    <row r="19" spans="1:40" s="4" customFormat="1" ht="11.25">
      <c r="A19" s="23">
        <v>7</v>
      </c>
      <c r="B19" s="24"/>
      <c r="C19" s="25" t="s">
        <v>6</v>
      </c>
      <c r="D19" s="26">
        <f>+'2013'!D19*1.0126</f>
        <v>11.05169532232533</v>
      </c>
      <c r="E19" s="26">
        <f t="shared" ref="E19:I19" si="34">+D19*1.04</f>
        <v>11.493763135218343</v>
      </c>
      <c r="F19" s="26">
        <f t="shared" si="34"/>
        <v>11.953513660627078</v>
      </c>
      <c r="G19" s="26">
        <f t="shared" si="34"/>
        <v>12.43165420705216</v>
      </c>
      <c r="H19" s="26">
        <f t="shared" si="34"/>
        <v>12.928920375334247</v>
      </c>
      <c r="I19" s="26">
        <f t="shared" si="34"/>
        <v>13.446077190347618</v>
      </c>
      <c r="K19" s="72">
        <f>(D19/D17)-1</f>
        <v>2.5906735751295207E-2</v>
      </c>
      <c r="L19" s="72">
        <f>(E19/E17)-1</f>
        <v>2.5906735751295207E-2</v>
      </c>
      <c r="M19" s="72">
        <f>(F19/F17)-1</f>
        <v>2.5906735751295207E-2</v>
      </c>
      <c r="N19" s="72">
        <f>(G19/G17)-1</f>
        <v>2.5906735751294985E-2</v>
      </c>
      <c r="O19" s="72">
        <f>(H19/H17)-1</f>
        <v>2.5906735751295207E-2</v>
      </c>
      <c r="P19" s="72">
        <f>(I19/I17)-1</f>
        <v>2.5906735751295207E-2</v>
      </c>
      <c r="Q19" s="72"/>
      <c r="R19" s="23">
        <v>7</v>
      </c>
      <c r="S19" s="24"/>
      <c r="T19" s="25" t="s">
        <v>6</v>
      </c>
      <c r="U19" s="26">
        <f>ROUND(U17*(1+0.025),2)</f>
        <v>11.04</v>
      </c>
      <c r="V19" s="26">
        <f>ROUND(U19*(1+0.04),2)</f>
        <v>11.48</v>
      </c>
      <c r="W19" s="26">
        <f t="shared" si="7"/>
        <v>11.94</v>
      </c>
      <c r="X19" s="26">
        <f t="shared" si="7"/>
        <v>12.42</v>
      </c>
      <c r="Y19" s="26">
        <f t="shared" si="7"/>
        <v>12.92</v>
      </c>
      <c r="Z19" s="26">
        <f t="shared" si="7"/>
        <v>13.44</v>
      </c>
      <c r="AA19" s="88">
        <f>Z19-ROUND(I19,2)</f>
        <v>-9.9999999999997868E-3</v>
      </c>
      <c r="AC19" s="73">
        <f>(U19/U17)-1</f>
        <v>2.5069637883008422E-2</v>
      </c>
      <c r="AD19" s="73">
        <f>(V19/V17)-1</f>
        <v>2.5000000000000133E-2</v>
      </c>
      <c r="AE19" s="73">
        <f>(W19/W17)-1</f>
        <v>2.4892703862660959E-2</v>
      </c>
      <c r="AF19" s="73">
        <f>(X19/X17)-1</f>
        <v>2.4752475247524774E-2</v>
      </c>
      <c r="AG19" s="73">
        <f>(Y19/Y17)-1</f>
        <v>2.5396825396825529E-2</v>
      </c>
      <c r="AH19" s="73">
        <f>(Z19/Z17)-1</f>
        <v>2.5954198473282508E-2</v>
      </c>
      <c r="AI19" s="73"/>
      <c r="AJ19" s="73"/>
      <c r="AK19" s="73"/>
      <c r="AL19" s="73"/>
      <c r="AM19" s="73"/>
      <c r="AN19" s="73"/>
    </row>
    <row r="20" spans="1:40" s="4" customFormat="1" ht="11.25">
      <c r="A20" s="23"/>
      <c r="B20" s="29"/>
      <c r="C20" s="30"/>
      <c r="D20" s="26"/>
      <c r="E20" s="26"/>
      <c r="F20" s="26"/>
      <c r="G20" s="26"/>
      <c r="H20" s="26"/>
      <c r="I20" s="26"/>
      <c r="K20" s="75"/>
      <c r="L20" s="75"/>
      <c r="M20" s="75"/>
      <c r="N20" s="75"/>
      <c r="O20" s="75"/>
      <c r="P20" s="75"/>
      <c r="Q20" s="75"/>
      <c r="R20" s="23"/>
      <c r="S20" s="29"/>
      <c r="T20" s="30"/>
      <c r="U20" s="83"/>
      <c r="V20" s="83"/>
      <c r="W20" s="83"/>
      <c r="X20" s="83"/>
      <c r="Y20" s="83"/>
      <c r="Z20" s="83"/>
      <c r="AA20" s="87"/>
      <c r="AC20" s="74"/>
      <c r="AD20" s="74">
        <f>(V19/U19)-1</f>
        <v>3.9855072463768293E-2</v>
      </c>
      <c r="AE20" s="74">
        <f t="shared" ref="AE20" si="35">(W19/V19)-1</f>
        <v>4.006968641114983E-2</v>
      </c>
      <c r="AF20" s="74">
        <f t="shared" ref="AF20" si="36">(X19/W19)-1</f>
        <v>4.020100502512558E-2</v>
      </c>
      <c r="AG20" s="74">
        <f t="shared" ref="AG20" si="37">(Y19/X19)-1</f>
        <v>4.0257648953301084E-2</v>
      </c>
      <c r="AH20" s="74">
        <f t="shared" ref="AH20" si="38">(Z19/Y19)-1</f>
        <v>4.0247678018575872E-2</v>
      </c>
    </row>
    <row r="21" spans="1:40" s="4" customFormat="1" ht="11.25">
      <c r="A21" s="23">
        <v>8</v>
      </c>
      <c r="B21" s="24"/>
      <c r="C21" s="25" t="s">
        <v>6</v>
      </c>
      <c r="D21" s="26">
        <f>+'2013'!D21*1.0126</f>
        <v>11.330778537535565</v>
      </c>
      <c r="E21" s="26">
        <f t="shared" ref="E21:I21" si="39">+D21*1.04</f>
        <v>11.784009679036988</v>
      </c>
      <c r="F21" s="26">
        <f t="shared" si="39"/>
        <v>12.255370066198468</v>
      </c>
      <c r="G21" s="26">
        <f t="shared" si="39"/>
        <v>12.745584868846407</v>
      </c>
      <c r="H21" s="26">
        <f t="shared" si="39"/>
        <v>13.255408263600264</v>
      </c>
      <c r="I21" s="26">
        <f t="shared" si="39"/>
        <v>13.785624594144275</v>
      </c>
      <c r="K21" s="72">
        <f>(D21/D19)-1</f>
        <v>2.5252525252525304E-2</v>
      </c>
      <c r="L21" s="72">
        <f>(E21/E19)-1</f>
        <v>2.5252525252525304E-2</v>
      </c>
      <c r="M21" s="72">
        <f>(F21/F19)-1</f>
        <v>2.5252525252525304E-2</v>
      </c>
      <c r="N21" s="72">
        <f>(G21/G19)-1</f>
        <v>2.5252525252525304E-2</v>
      </c>
      <c r="O21" s="72">
        <f>(H21/H19)-1</f>
        <v>2.5252525252525304E-2</v>
      </c>
      <c r="P21" s="72">
        <f>(I21/I19)-1</f>
        <v>2.5252525252525304E-2</v>
      </c>
      <c r="Q21" s="72"/>
      <c r="R21" s="23">
        <v>8</v>
      </c>
      <c r="S21" s="24"/>
      <c r="T21" s="25" t="s">
        <v>6</v>
      </c>
      <c r="U21" s="26">
        <f>ROUND(U19*(1+0.025),2)</f>
        <v>11.32</v>
      </c>
      <c r="V21" s="26">
        <f>ROUND(U21*(1+0.04),2)</f>
        <v>11.77</v>
      </c>
      <c r="W21" s="26">
        <f t="shared" si="7"/>
        <v>12.24</v>
      </c>
      <c r="X21" s="26">
        <f t="shared" si="7"/>
        <v>12.73</v>
      </c>
      <c r="Y21" s="26">
        <f t="shared" si="7"/>
        <v>13.24</v>
      </c>
      <c r="Z21" s="26">
        <f t="shared" si="7"/>
        <v>13.77</v>
      </c>
      <c r="AA21" s="88">
        <f>Z21-ROUND(I21,2)</f>
        <v>-1.9999999999999574E-2</v>
      </c>
      <c r="AC21" s="73">
        <f>(U21/U19)-1</f>
        <v>2.5362318840579823E-2</v>
      </c>
      <c r="AD21" s="73">
        <f>(V21/V19)-1</f>
        <v>2.5261324041811806E-2</v>
      </c>
      <c r="AE21" s="73">
        <f>(W21/W19)-1</f>
        <v>2.5125628140703515E-2</v>
      </c>
      <c r="AF21" s="73">
        <f>(X21/X19)-1</f>
        <v>2.495974235104681E-2</v>
      </c>
      <c r="AG21" s="73">
        <f>(Y21/Y19)-1</f>
        <v>2.4767801857585203E-2</v>
      </c>
      <c r="AH21" s="73">
        <f>(Z21/Z19)-1</f>
        <v>2.4553571428571397E-2</v>
      </c>
      <c r="AI21" s="73"/>
      <c r="AJ21" s="73"/>
      <c r="AK21" s="73"/>
      <c r="AL21" s="73"/>
      <c r="AM21" s="73"/>
      <c r="AN21" s="73"/>
    </row>
    <row r="22" spans="1:40" s="4" customFormat="1" ht="11.25">
      <c r="A22" s="23"/>
      <c r="B22" s="29"/>
      <c r="C22" s="30"/>
      <c r="D22" s="26"/>
      <c r="E22" s="26"/>
      <c r="F22" s="26"/>
      <c r="G22" s="26"/>
      <c r="H22" s="26"/>
      <c r="I22" s="26"/>
      <c r="K22" s="75"/>
      <c r="L22" s="75"/>
      <c r="M22" s="75"/>
      <c r="N22" s="75"/>
      <c r="O22" s="75"/>
      <c r="P22" s="75"/>
      <c r="Q22" s="75"/>
      <c r="R22" s="23"/>
      <c r="S22" s="29"/>
      <c r="T22" s="30"/>
      <c r="U22" s="83"/>
      <c r="V22" s="83"/>
      <c r="W22" s="83"/>
      <c r="X22" s="83"/>
      <c r="Y22" s="83"/>
      <c r="Z22" s="83"/>
      <c r="AA22" s="87"/>
      <c r="AC22" s="74"/>
      <c r="AD22" s="74">
        <f>(V21/U21)-1</f>
        <v>3.9752650176678284E-2</v>
      </c>
      <c r="AE22" s="74">
        <f t="shared" ref="AE22" si="40">(W21/V21)-1</f>
        <v>3.9932030586236289E-2</v>
      </c>
      <c r="AF22" s="74">
        <f t="shared" ref="AF22" si="41">(X21/W21)-1</f>
        <v>4.0032679738562171E-2</v>
      </c>
      <c r="AG22" s="74">
        <f t="shared" ref="AG22" si="42">(Y21/X21)-1</f>
        <v>4.0062843676355042E-2</v>
      </c>
      <c r="AH22" s="74">
        <f t="shared" ref="AH22" si="43">(Z21/Y21)-1</f>
        <v>4.0030211480362565E-2</v>
      </c>
    </row>
    <row r="23" spans="1:40" s="4" customFormat="1" ht="11.25">
      <c r="A23" s="23">
        <v>9</v>
      </c>
      <c r="B23" s="31"/>
      <c r="C23" s="25" t="s">
        <v>6</v>
      </c>
      <c r="D23" s="26">
        <f>+'2013'!D23*1.0126</f>
        <v>11.59590759198529</v>
      </c>
      <c r="E23" s="26">
        <f t="shared" ref="E23:I23" si="44">+D23*1.04</f>
        <v>12.059743895664703</v>
      </c>
      <c r="F23" s="26">
        <f t="shared" si="44"/>
        <v>12.542133651491291</v>
      </c>
      <c r="G23" s="26">
        <f t="shared" si="44"/>
        <v>13.043818997550943</v>
      </c>
      <c r="H23" s="26">
        <f t="shared" si="44"/>
        <v>13.565571757452981</v>
      </c>
      <c r="I23" s="26">
        <f t="shared" si="44"/>
        <v>14.1081946277511</v>
      </c>
      <c r="K23" s="72">
        <f>(D23/D21)-1</f>
        <v>2.3399014778325178E-2</v>
      </c>
      <c r="L23" s="72">
        <f>(E23/E21)-1</f>
        <v>2.33990147783254E-2</v>
      </c>
      <c r="M23" s="72">
        <f>(F23/F21)-1</f>
        <v>2.3399014778325178E-2</v>
      </c>
      <c r="N23" s="72">
        <f>(G23/G21)-1</f>
        <v>2.3399014778325178E-2</v>
      </c>
      <c r="O23" s="72">
        <f>(H23/H21)-1</f>
        <v>2.3399014778325178E-2</v>
      </c>
      <c r="P23" s="72">
        <f>(I23/I21)-1</f>
        <v>2.3399014778325178E-2</v>
      </c>
      <c r="Q23" s="72"/>
      <c r="R23" s="23">
        <v>9</v>
      </c>
      <c r="S23" s="31"/>
      <c r="T23" s="25" t="s">
        <v>6</v>
      </c>
      <c r="U23" s="26">
        <f>ROUND(U21*(1+0.025),2)</f>
        <v>11.6</v>
      </c>
      <c r="V23" s="26">
        <f>ROUND(U23*(1+0.04),2)</f>
        <v>12.06</v>
      </c>
      <c r="W23" s="26">
        <f t="shared" si="7"/>
        <v>12.54</v>
      </c>
      <c r="X23" s="26">
        <f t="shared" si="7"/>
        <v>13.04</v>
      </c>
      <c r="Y23" s="26">
        <f t="shared" si="7"/>
        <v>13.56</v>
      </c>
      <c r="Z23" s="26">
        <f t="shared" si="7"/>
        <v>14.1</v>
      </c>
      <c r="AA23" s="88">
        <f>Z23-ROUND(I23,2)</f>
        <v>-9.9999999999997868E-3</v>
      </c>
      <c r="AC23" s="73">
        <f>(U23/U21)-1</f>
        <v>2.4734982332155431E-2</v>
      </c>
      <c r="AD23" s="73">
        <f>(V23/V21)-1</f>
        <v>2.4638912489379772E-2</v>
      </c>
      <c r="AE23" s="73">
        <f>(W23/W21)-1</f>
        <v>2.450980392156854E-2</v>
      </c>
      <c r="AF23" s="73">
        <f>(X23/X21)-1</f>
        <v>2.4351924587588281E-2</v>
      </c>
      <c r="AG23" s="73">
        <f>(Y23/Y21)-1</f>
        <v>2.4169184290030232E-2</v>
      </c>
      <c r="AH23" s="73">
        <f>(Z23/Z21)-1</f>
        <v>2.3965141612200425E-2</v>
      </c>
      <c r="AI23" s="73"/>
      <c r="AJ23" s="73"/>
      <c r="AK23" s="73"/>
      <c r="AL23" s="73"/>
      <c r="AM23" s="73"/>
      <c r="AN23" s="73"/>
    </row>
    <row r="24" spans="1:40" s="4" customFormat="1" ht="11.25">
      <c r="A24" s="23"/>
      <c r="B24" s="29"/>
      <c r="C24" s="30"/>
      <c r="D24" s="26"/>
      <c r="E24" s="26"/>
      <c r="F24" s="26"/>
      <c r="G24" s="26"/>
      <c r="H24" s="26"/>
      <c r="I24" s="26"/>
      <c r="K24" s="75"/>
      <c r="L24" s="75"/>
      <c r="M24" s="75"/>
      <c r="N24" s="75"/>
      <c r="O24" s="75"/>
      <c r="P24" s="75"/>
      <c r="Q24" s="75"/>
      <c r="R24" s="23"/>
      <c r="S24" s="29"/>
      <c r="T24" s="30"/>
      <c r="U24" s="83"/>
      <c r="V24" s="83"/>
      <c r="W24" s="83"/>
      <c r="X24" s="83"/>
      <c r="Y24" s="83"/>
      <c r="Z24" s="83"/>
      <c r="AA24" s="87"/>
      <c r="AC24" s="74"/>
      <c r="AD24" s="74">
        <f>(V23/U23)-1</f>
        <v>3.9655172413793238E-2</v>
      </c>
      <c r="AE24" s="74">
        <f t="shared" ref="AE24" si="45">(W23/V23)-1</f>
        <v>3.9800995024875441E-2</v>
      </c>
      <c r="AF24" s="74">
        <f t="shared" ref="AF24" si="46">(X23/W23)-1</f>
        <v>3.9872408293460948E-2</v>
      </c>
      <c r="AG24" s="74">
        <f t="shared" ref="AG24" si="47">(Y23/X23)-1</f>
        <v>3.9877300613497146E-2</v>
      </c>
      <c r="AH24" s="74">
        <f t="shared" ref="AH24" si="48">(Z23/Y23)-1</f>
        <v>3.9823008849557473E-2</v>
      </c>
    </row>
    <row r="25" spans="1:40" s="4" customFormat="1" ht="11.25">
      <c r="A25" s="23">
        <v>10</v>
      </c>
      <c r="B25" s="24"/>
      <c r="C25" s="25" t="s">
        <v>6</v>
      </c>
      <c r="D25" s="26">
        <f>+'2013'!D25*1.0126</f>
        <v>11.902899128716546</v>
      </c>
      <c r="E25" s="26">
        <f t="shared" ref="E25:I25" si="49">+D25*1.04</f>
        <v>12.379015093865208</v>
      </c>
      <c r="F25" s="26">
        <f t="shared" si="49"/>
        <v>12.874175697619817</v>
      </c>
      <c r="G25" s="26">
        <f t="shared" si="49"/>
        <v>13.389142725524611</v>
      </c>
      <c r="H25" s="26">
        <f t="shared" si="49"/>
        <v>13.924708434545595</v>
      </c>
      <c r="I25" s="26">
        <f t="shared" si="49"/>
        <v>14.481696771927419</v>
      </c>
      <c r="K25" s="72">
        <f>(D25/D23)-1</f>
        <v>2.6474127557159832E-2</v>
      </c>
      <c r="L25" s="72">
        <f>(E25/E23)-1</f>
        <v>2.647412755715961E-2</v>
      </c>
      <c r="M25" s="72">
        <f>(F25/F23)-1</f>
        <v>2.6474127557159832E-2</v>
      </c>
      <c r="N25" s="72">
        <f>(G25/G23)-1</f>
        <v>2.6474127557159832E-2</v>
      </c>
      <c r="O25" s="72">
        <f>(H25/H23)-1</f>
        <v>2.6474127557159832E-2</v>
      </c>
      <c r="P25" s="72">
        <f>(I25/I23)-1</f>
        <v>2.6474127557159832E-2</v>
      </c>
      <c r="Q25" s="72"/>
      <c r="R25" s="23">
        <v>10</v>
      </c>
      <c r="S25" s="24"/>
      <c r="T25" s="25" t="s">
        <v>6</v>
      </c>
      <c r="U25" s="26">
        <f>ROUND(U23*(1+0.025),2)</f>
        <v>11.89</v>
      </c>
      <c r="V25" s="26">
        <f>ROUND(U25*(1+0.04),2)</f>
        <v>12.37</v>
      </c>
      <c r="W25" s="26">
        <f t="shared" si="7"/>
        <v>12.86</v>
      </c>
      <c r="X25" s="26">
        <f t="shared" si="7"/>
        <v>13.37</v>
      </c>
      <c r="Y25" s="26">
        <f t="shared" si="7"/>
        <v>13.9</v>
      </c>
      <c r="Z25" s="26">
        <f t="shared" si="7"/>
        <v>14.46</v>
      </c>
      <c r="AA25" s="88">
        <f>Z25-ROUND(I25,2)</f>
        <v>-1.9999999999999574E-2</v>
      </c>
      <c r="AC25" s="73">
        <f>(U25/U23)-1</f>
        <v>2.5000000000000133E-2</v>
      </c>
      <c r="AD25" s="73">
        <f>(V25/V23)-1</f>
        <v>2.5704809286898778E-2</v>
      </c>
      <c r="AE25" s="73">
        <f>(W25/W23)-1</f>
        <v>2.5518341307815051E-2</v>
      </c>
      <c r="AF25" s="73">
        <f>(X25/X23)-1</f>
        <v>2.5306748466257689E-2</v>
      </c>
      <c r="AG25" s="73">
        <f>(Y25/Y23)-1</f>
        <v>2.5073746312684442E-2</v>
      </c>
      <c r="AH25" s="73">
        <f>(Z25/Z23)-1</f>
        <v>2.5531914893617058E-2</v>
      </c>
      <c r="AI25" s="73"/>
      <c r="AJ25" s="73"/>
      <c r="AK25" s="73"/>
      <c r="AL25" s="73"/>
      <c r="AM25" s="73"/>
      <c r="AN25" s="73"/>
    </row>
    <row r="26" spans="1:40" s="4" customFormat="1" ht="11.25">
      <c r="A26" s="23"/>
      <c r="B26" s="29"/>
      <c r="C26" s="30"/>
      <c r="D26" s="26"/>
      <c r="E26" s="26"/>
      <c r="F26" s="26"/>
      <c r="G26" s="26"/>
      <c r="H26" s="26"/>
      <c r="I26" s="26"/>
      <c r="K26" s="75"/>
      <c r="L26" s="75"/>
      <c r="M26" s="75"/>
      <c r="N26" s="75"/>
      <c r="O26" s="75"/>
      <c r="P26" s="75"/>
      <c r="Q26" s="75"/>
      <c r="R26" s="23"/>
      <c r="S26" s="29"/>
      <c r="T26" s="30"/>
      <c r="U26" s="83"/>
      <c r="V26" s="83"/>
      <c r="W26" s="83"/>
      <c r="X26" s="83"/>
      <c r="Y26" s="83"/>
      <c r="Z26" s="83"/>
      <c r="AA26" s="87"/>
      <c r="AC26" s="74"/>
      <c r="AD26" s="74">
        <f>(V25/U25)-1</f>
        <v>4.037005887300249E-2</v>
      </c>
      <c r="AE26" s="74">
        <f t="shared" ref="AE26" si="50">(W25/V25)-1</f>
        <v>3.9611964430072755E-2</v>
      </c>
      <c r="AF26" s="74">
        <f t="shared" ref="AF26" si="51">(X25/W25)-1</f>
        <v>3.9657853810264321E-2</v>
      </c>
      <c r="AG26" s="74">
        <f t="shared" ref="AG26" si="52">(Y25/X25)-1</f>
        <v>3.9640987284966345E-2</v>
      </c>
      <c r="AH26" s="74">
        <f t="shared" ref="AH26" si="53">(Z25/Y25)-1</f>
        <v>4.0287769784172589E-2</v>
      </c>
    </row>
    <row r="27" spans="1:40" s="4" customFormat="1" ht="11.25">
      <c r="A27" s="23">
        <v>11</v>
      </c>
      <c r="B27" s="24"/>
      <c r="C27" s="25" t="s">
        <v>6</v>
      </c>
      <c r="D27" s="26">
        <f>+'2013'!D27*1.0126</f>
        <v>12.181982343926789</v>
      </c>
      <c r="E27" s="26">
        <f t="shared" ref="E27:I27" si="54">+D27*1.04</f>
        <v>12.66926163768386</v>
      </c>
      <c r="F27" s="26">
        <f t="shared" si="54"/>
        <v>13.176032103191215</v>
      </c>
      <c r="G27" s="26">
        <f t="shared" si="54"/>
        <v>13.703073387318865</v>
      </c>
      <c r="H27" s="26">
        <f t="shared" si="54"/>
        <v>14.251196322811619</v>
      </c>
      <c r="I27" s="26">
        <f t="shared" si="54"/>
        <v>14.821244175724084</v>
      </c>
      <c r="K27" s="72">
        <f>(D27/D25)-1</f>
        <v>2.3446658851114188E-2</v>
      </c>
      <c r="L27" s="72">
        <f>(E27/E25)-1</f>
        <v>2.3446658851114188E-2</v>
      </c>
      <c r="M27" s="72">
        <f>(F27/F25)-1</f>
        <v>2.3446658851114188E-2</v>
      </c>
      <c r="N27" s="72">
        <f>(G27/G25)-1</f>
        <v>2.3446658851114188E-2</v>
      </c>
      <c r="O27" s="72">
        <f>(H27/H25)-1</f>
        <v>2.344665885111441E-2</v>
      </c>
      <c r="P27" s="72">
        <f>(I27/I25)-1</f>
        <v>2.3446658851114188E-2</v>
      </c>
      <c r="Q27" s="72"/>
      <c r="R27" s="23">
        <v>11</v>
      </c>
      <c r="S27" s="24"/>
      <c r="T27" s="25" t="s">
        <v>6</v>
      </c>
      <c r="U27" s="26">
        <f>ROUND(U25*(1+0.025),2)</f>
        <v>12.19</v>
      </c>
      <c r="V27" s="26">
        <f>ROUND(U27*(1+0.04),2)</f>
        <v>12.68</v>
      </c>
      <c r="W27" s="26">
        <f t="shared" si="7"/>
        <v>13.19</v>
      </c>
      <c r="X27" s="26">
        <f t="shared" si="7"/>
        <v>13.72</v>
      </c>
      <c r="Y27" s="26">
        <f t="shared" si="7"/>
        <v>14.27</v>
      </c>
      <c r="Z27" s="26">
        <f t="shared" si="7"/>
        <v>14.84</v>
      </c>
      <c r="AA27" s="88">
        <f>Z27-ROUND(I27,2)</f>
        <v>1.9999999999999574E-2</v>
      </c>
      <c r="AC27" s="73">
        <f>(U27/U25)-1</f>
        <v>2.5231286795626584E-2</v>
      </c>
      <c r="AD27" s="73">
        <f>(V27/V25)-1</f>
        <v>2.5060630557801167E-2</v>
      </c>
      <c r="AE27" s="73">
        <f>(W27/W25)-1</f>
        <v>2.5660964230171057E-2</v>
      </c>
      <c r="AF27" s="73">
        <f>(X27/X25)-1</f>
        <v>2.6178010471204383E-2</v>
      </c>
      <c r="AG27" s="73">
        <f>(Y27/Y25)-1</f>
        <v>2.6618705035971191E-2</v>
      </c>
      <c r="AH27" s="73">
        <f>(Z27/Z25)-1</f>
        <v>2.6279391424619547E-2</v>
      </c>
      <c r="AI27" s="73"/>
      <c r="AJ27" s="73"/>
      <c r="AK27" s="73"/>
      <c r="AL27" s="73"/>
      <c r="AM27" s="73"/>
      <c r="AN27" s="73"/>
    </row>
    <row r="28" spans="1:40" s="4" customFormat="1" ht="11.25">
      <c r="A28" s="23"/>
      <c r="B28" s="29"/>
      <c r="C28" s="30"/>
      <c r="D28" s="26"/>
      <c r="E28" s="26"/>
      <c r="F28" s="26"/>
      <c r="G28" s="26"/>
      <c r="H28" s="26"/>
      <c r="I28" s="26"/>
      <c r="K28" s="75"/>
      <c r="L28" s="75"/>
      <c r="M28" s="75"/>
      <c r="N28" s="75"/>
      <c r="O28" s="75"/>
      <c r="P28" s="75"/>
      <c r="Q28" s="75"/>
      <c r="R28" s="23"/>
      <c r="S28" s="29"/>
      <c r="T28" s="30"/>
      <c r="U28" s="83"/>
      <c r="V28" s="83"/>
      <c r="W28" s="83"/>
      <c r="X28" s="83"/>
      <c r="Y28" s="83"/>
      <c r="Z28" s="83"/>
      <c r="AA28" s="87"/>
      <c r="AC28" s="74"/>
      <c r="AD28" s="74">
        <f>(V27/U27)-1</f>
        <v>4.0196882690730185E-2</v>
      </c>
      <c r="AE28" s="74">
        <f t="shared" ref="AE28" si="55">(W27/V27)-1</f>
        <v>4.022082018927442E-2</v>
      </c>
      <c r="AF28" s="74">
        <f t="shared" ref="AF28" si="56">(X27/W27)-1</f>
        <v>4.0181956027293575E-2</v>
      </c>
      <c r="AG28" s="74">
        <f t="shared" ref="AG28" si="57">(Y27/X27)-1</f>
        <v>4.0087463556851333E-2</v>
      </c>
      <c r="AH28" s="74">
        <f t="shared" ref="AH28" si="58">(Z27/Y27)-1</f>
        <v>3.9943938332165363E-2</v>
      </c>
    </row>
    <row r="29" spans="1:40" s="4" customFormat="1" ht="11.25">
      <c r="A29" s="23">
        <v>12</v>
      </c>
      <c r="B29" s="24"/>
      <c r="C29" s="25" t="s">
        <v>6</v>
      </c>
      <c r="D29" s="26">
        <f>+'2013'!D29*1.0126</f>
        <v>12.488973880658046</v>
      </c>
      <c r="E29" s="26">
        <f t="shared" ref="E29:I29" si="59">+D29*1.04</f>
        <v>12.988532835884367</v>
      </c>
      <c r="F29" s="26">
        <f t="shared" si="59"/>
        <v>13.508074149319743</v>
      </c>
      <c r="G29" s="26">
        <f t="shared" si="59"/>
        <v>14.048397115292532</v>
      </c>
      <c r="H29" s="26">
        <f t="shared" si="59"/>
        <v>14.610332999904234</v>
      </c>
      <c r="I29" s="26">
        <f t="shared" si="59"/>
        <v>15.194746319900403</v>
      </c>
      <c r="K29" s="72">
        <f>(D29/D27)-1</f>
        <v>2.52004581901486E-2</v>
      </c>
      <c r="L29" s="72">
        <f>(E29/E27)-1</f>
        <v>2.5200458190148822E-2</v>
      </c>
      <c r="M29" s="72">
        <f>(F29/F27)-1</f>
        <v>2.5200458190148822E-2</v>
      </c>
      <c r="N29" s="72">
        <f>(G29/G27)-1</f>
        <v>2.52004581901486E-2</v>
      </c>
      <c r="O29" s="72">
        <f>(H29/H27)-1</f>
        <v>2.52004581901486E-2</v>
      </c>
      <c r="P29" s="72">
        <f>(I29/I27)-1</f>
        <v>2.52004581901486E-2</v>
      </c>
      <c r="Q29" s="72"/>
      <c r="R29" s="23">
        <v>12</v>
      </c>
      <c r="S29" s="24"/>
      <c r="T29" s="25" t="s">
        <v>6</v>
      </c>
      <c r="U29" s="26">
        <f>ROUND(U27*(1+0.025),2)</f>
        <v>12.49</v>
      </c>
      <c r="V29" s="26">
        <f>ROUND(U29*(1+0.04),2)</f>
        <v>12.99</v>
      </c>
      <c r="W29" s="26">
        <f t="shared" si="7"/>
        <v>13.51</v>
      </c>
      <c r="X29" s="26">
        <f t="shared" si="7"/>
        <v>14.05</v>
      </c>
      <c r="Y29" s="26">
        <f t="shared" si="7"/>
        <v>14.61</v>
      </c>
      <c r="Z29" s="26">
        <f t="shared" si="7"/>
        <v>15.19</v>
      </c>
      <c r="AA29" s="88">
        <f>Z29-ROUND(I29,2)</f>
        <v>0</v>
      </c>
      <c r="AC29" s="73">
        <f>(U29/U27)-1</f>
        <v>2.4610336341263306E-2</v>
      </c>
      <c r="AD29" s="73">
        <f>(V29/V27)-1</f>
        <v>2.444794952681395E-2</v>
      </c>
      <c r="AE29" s="73">
        <f>(W29/W27)-1</f>
        <v>2.4260803639120532E-2</v>
      </c>
      <c r="AF29" s="73">
        <f>(X29/X27)-1</f>
        <v>2.4052478134110711E-2</v>
      </c>
      <c r="AG29" s="73">
        <f>(Y29/Y27)-1</f>
        <v>2.3826208829712758E-2</v>
      </c>
      <c r="AH29" s="73">
        <f>(Z29/Z27)-1</f>
        <v>2.3584905660377409E-2</v>
      </c>
      <c r="AI29" s="73"/>
      <c r="AJ29" s="73"/>
      <c r="AK29" s="73"/>
      <c r="AL29" s="73"/>
      <c r="AM29" s="73"/>
      <c r="AN29" s="73"/>
    </row>
    <row r="30" spans="1:40" s="4" customFormat="1" ht="11.25">
      <c r="A30" s="23"/>
      <c r="B30" s="29"/>
      <c r="C30" s="30"/>
      <c r="D30" s="26"/>
      <c r="E30" s="26"/>
      <c r="F30" s="26"/>
      <c r="G30" s="26"/>
      <c r="H30" s="26"/>
      <c r="I30" s="26"/>
      <c r="K30" s="75"/>
      <c r="L30" s="75"/>
      <c r="M30" s="75"/>
      <c r="N30" s="75"/>
      <c r="O30" s="75"/>
      <c r="P30" s="75"/>
      <c r="Q30" s="75"/>
      <c r="R30" s="23"/>
      <c r="S30" s="29"/>
      <c r="T30" s="30"/>
      <c r="U30" s="83"/>
      <c r="V30" s="83"/>
      <c r="W30" s="83"/>
      <c r="X30" s="83"/>
      <c r="Y30" s="83"/>
      <c r="Z30" s="83"/>
      <c r="AA30" s="87"/>
      <c r="AC30" s="74"/>
      <c r="AD30" s="74">
        <f>(V29/U29)-1</f>
        <v>4.0032025620496459E-2</v>
      </c>
      <c r="AE30" s="74">
        <f t="shared" ref="AE30" si="60">(W29/V29)-1</f>
        <v>4.0030792917628899E-2</v>
      </c>
      <c r="AF30" s="74">
        <f t="shared" ref="AF30" si="61">(X29/W29)-1</f>
        <v>3.9970392301998503E-2</v>
      </c>
      <c r="AG30" s="74">
        <f t="shared" ref="AG30" si="62">(Y29/X29)-1</f>
        <v>3.9857651245551518E-2</v>
      </c>
      <c r="AH30" s="74">
        <f t="shared" ref="AH30" si="63">(Z29/Y29)-1</f>
        <v>3.9698836413415428E-2</v>
      </c>
    </row>
    <row r="31" spans="1:40" s="4" customFormat="1" ht="11.25">
      <c r="A31" s="23">
        <v>13</v>
      </c>
      <c r="B31" s="24" t="s">
        <v>18</v>
      </c>
      <c r="C31" s="25" t="s">
        <v>6</v>
      </c>
      <c r="D31" s="26">
        <f>+'2013'!D31*1.0126</f>
        <v>12.809919578149819</v>
      </c>
      <c r="E31" s="26">
        <f t="shared" ref="E31:I31" si="64">+D31*1.04</f>
        <v>13.322316361275812</v>
      </c>
      <c r="F31" s="26">
        <f t="shared" si="64"/>
        <v>13.855209015726844</v>
      </c>
      <c r="G31" s="26">
        <f t="shared" si="64"/>
        <v>14.409417376355918</v>
      </c>
      <c r="H31" s="26">
        <f t="shared" si="64"/>
        <v>14.985794071410156</v>
      </c>
      <c r="I31" s="26">
        <f t="shared" si="64"/>
        <v>15.585225834266563</v>
      </c>
      <c r="K31" s="78">
        <f>(D31/D29)-1</f>
        <v>2.5698324022346508E-2</v>
      </c>
      <c r="L31" s="78">
        <f>(E31/E29)-1</f>
        <v>2.5698324022346508E-2</v>
      </c>
      <c r="M31" s="78">
        <f>(F31/F29)-1</f>
        <v>2.5698324022346508E-2</v>
      </c>
      <c r="N31" s="78">
        <f>(G31/G29)-1</f>
        <v>2.5698324022346508E-2</v>
      </c>
      <c r="O31" s="78">
        <f>(H31/H29)-1</f>
        <v>2.569832402234673E-2</v>
      </c>
      <c r="P31" s="78">
        <f>(I31/I29)-1</f>
        <v>2.569832402234673E-2</v>
      </c>
      <c r="Q31" s="78"/>
      <c r="R31" s="23">
        <v>13</v>
      </c>
      <c r="S31" s="24" t="s">
        <v>18</v>
      </c>
      <c r="T31" s="25" t="s">
        <v>6</v>
      </c>
      <c r="U31" s="26">
        <f>ROUND(U29*(1+0.025),2)</f>
        <v>12.8</v>
      </c>
      <c r="V31" s="26">
        <f>ROUND(U31*(1+0.04),2)</f>
        <v>13.31</v>
      </c>
      <c r="W31" s="26">
        <f t="shared" si="7"/>
        <v>13.84</v>
      </c>
      <c r="X31" s="26">
        <f t="shared" si="7"/>
        <v>14.39</v>
      </c>
      <c r="Y31" s="26">
        <f t="shared" si="7"/>
        <v>14.97</v>
      </c>
      <c r="Z31" s="26">
        <f t="shared" si="7"/>
        <v>15.57</v>
      </c>
      <c r="AA31" s="88">
        <f>Z31-ROUND(I31,2)</f>
        <v>-1.9999999999999574E-2</v>
      </c>
      <c r="AC31" s="84">
        <f>(U31/U29)-1</f>
        <v>2.4819855884707698E-2</v>
      </c>
      <c r="AD31" s="84">
        <f>(V31/V29)-1</f>
        <v>2.4634334103156297E-2</v>
      </c>
      <c r="AE31" s="84">
        <f>(W31/W29)-1</f>
        <v>2.4426350851221246E-2</v>
      </c>
      <c r="AF31" s="84">
        <f>(X31/X29)-1</f>
        <v>2.4199288256227636E-2</v>
      </c>
      <c r="AG31" s="84">
        <f>(Y31/Y29)-1</f>
        <v>2.4640657084189055E-2</v>
      </c>
      <c r="AH31" s="84">
        <f>(Z31/Z29)-1</f>
        <v>2.5016458196181812E-2</v>
      </c>
      <c r="AI31" s="73"/>
      <c r="AJ31" s="73"/>
      <c r="AK31" s="73"/>
      <c r="AL31" s="73"/>
      <c r="AM31" s="73"/>
      <c r="AN31" s="73"/>
    </row>
    <row r="32" spans="1:40" s="4" customFormat="1" ht="11.25">
      <c r="A32" s="23"/>
      <c r="B32" s="29"/>
      <c r="C32" s="30"/>
      <c r="D32" s="26"/>
      <c r="E32" s="26"/>
      <c r="F32" s="26"/>
      <c r="G32" s="26"/>
      <c r="H32" s="26"/>
      <c r="I32" s="26"/>
      <c r="K32" s="75"/>
      <c r="L32" s="75"/>
      <c r="M32" s="75"/>
      <c r="N32" s="75"/>
      <c r="O32" s="75"/>
      <c r="P32" s="75"/>
      <c r="Q32" s="75"/>
      <c r="R32" s="23"/>
      <c r="S32" s="29"/>
      <c r="T32" s="30"/>
      <c r="U32" s="83"/>
      <c r="V32" s="83"/>
      <c r="W32" s="83"/>
      <c r="X32" s="83"/>
      <c r="Y32" s="83"/>
      <c r="Z32" s="83"/>
      <c r="AA32" s="87"/>
      <c r="AC32" s="89"/>
      <c r="AD32" s="74">
        <f>(V31/U31)-1</f>
        <v>3.9843749999999956E-2</v>
      </c>
      <c r="AE32" s="74">
        <f t="shared" ref="AE32" si="65">(W31/V31)-1</f>
        <v>3.981968444778361E-2</v>
      </c>
      <c r="AF32" s="74">
        <f t="shared" ref="AF32" si="66">(X31/W31)-1</f>
        <v>3.973988439306364E-2</v>
      </c>
      <c r="AG32" s="74">
        <f t="shared" ref="AG32" si="67">(Y31/X31)-1</f>
        <v>4.0305767894371014E-2</v>
      </c>
      <c r="AH32" s="74">
        <f t="shared" ref="AH32" si="68">(Z31/Y31)-1</f>
        <v>4.0080160320641323E-2</v>
      </c>
    </row>
    <row r="33" spans="1:40" s="4" customFormat="1" ht="11.25">
      <c r="A33" s="23">
        <v>14</v>
      </c>
      <c r="B33" s="24"/>
      <c r="C33" s="25" t="s">
        <v>6</v>
      </c>
      <c r="D33" s="26">
        <f>+'2013'!D33*1.0126</f>
        <v>13.130865275641588</v>
      </c>
      <c r="E33" s="26">
        <f t="shared" ref="E33:I33" si="69">+D33*1.04</f>
        <v>13.656099886667251</v>
      </c>
      <c r="F33" s="26">
        <f t="shared" si="69"/>
        <v>14.202343882133942</v>
      </c>
      <c r="G33" s="26">
        <f t="shared" si="69"/>
        <v>14.770437637419301</v>
      </c>
      <c r="H33" s="26">
        <f t="shared" si="69"/>
        <v>15.361255142916074</v>
      </c>
      <c r="I33" s="26">
        <f t="shared" si="69"/>
        <v>15.975705348632717</v>
      </c>
      <c r="K33" s="72">
        <f>(D33/D31)-1</f>
        <v>2.5054466230936656E-2</v>
      </c>
      <c r="L33" s="72">
        <f>(E33/E31)-1</f>
        <v>2.5054466230936656E-2</v>
      </c>
      <c r="M33" s="72">
        <f>(F33/F31)-1</f>
        <v>2.5054466230936656E-2</v>
      </c>
      <c r="N33" s="72">
        <f>(G33/G31)-1</f>
        <v>2.5054466230936656E-2</v>
      </c>
      <c r="O33" s="72">
        <f>(H33/H31)-1</f>
        <v>2.5054466230936656E-2</v>
      </c>
      <c r="P33" s="72">
        <f>(I33/I31)-1</f>
        <v>2.5054466230936656E-2</v>
      </c>
      <c r="Q33" s="72"/>
      <c r="R33" s="23">
        <v>14</v>
      </c>
      <c r="S33" s="24"/>
      <c r="T33" s="25" t="s">
        <v>6</v>
      </c>
      <c r="U33" s="26">
        <f>ROUND(U31*(1+0.025),2)</f>
        <v>13.12</v>
      </c>
      <c r="V33" s="26">
        <f>ROUND(U33*(1+0.04),2)</f>
        <v>13.64</v>
      </c>
      <c r="W33" s="26">
        <f t="shared" si="7"/>
        <v>14.19</v>
      </c>
      <c r="X33" s="26">
        <f t="shared" si="7"/>
        <v>14.76</v>
      </c>
      <c r="Y33" s="26">
        <f t="shared" si="7"/>
        <v>15.35</v>
      </c>
      <c r="Z33" s="26">
        <f t="shared" si="7"/>
        <v>15.96</v>
      </c>
      <c r="AA33" s="88">
        <f>Z33-ROUND(I33,2)</f>
        <v>-1.9999999999999574E-2</v>
      </c>
      <c r="AC33" s="84">
        <f>(U33/U31)-1</f>
        <v>2.4999999999999911E-2</v>
      </c>
      <c r="AD33" s="84">
        <f>(V33/V31)-1</f>
        <v>2.4793388429751984E-2</v>
      </c>
      <c r="AE33" s="84">
        <f>(W33/W31)-1</f>
        <v>2.5289017341040498E-2</v>
      </c>
      <c r="AF33" s="84">
        <f>(X33/X31)-1</f>
        <v>2.5712300208478034E-2</v>
      </c>
      <c r="AG33" s="84">
        <f>(Y33/Y31)-1</f>
        <v>2.5384101536406023E-2</v>
      </c>
      <c r="AH33" s="84">
        <f>(Z33/Z31)-1</f>
        <v>2.5048169556840083E-2</v>
      </c>
      <c r="AI33" s="73"/>
      <c r="AJ33" s="73"/>
      <c r="AK33" s="73"/>
      <c r="AL33" s="73"/>
      <c r="AM33" s="73"/>
      <c r="AN33" s="73"/>
    </row>
    <row r="34" spans="1:40" s="4" customFormat="1" ht="11.25">
      <c r="A34" s="32"/>
      <c r="B34" s="29"/>
      <c r="C34" s="30"/>
      <c r="D34" s="26"/>
      <c r="E34" s="26"/>
      <c r="F34" s="26"/>
      <c r="G34" s="26"/>
      <c r="H34" s="26"/>
      <c r="I34" s="26"/>
      <c r="K34" s="75"/>
      <c r="L34" s="75"/>
      <c r="M34" s="75"/>
      <c r="N34" s="75"/>
      <c r="O34" s="75"/>
      <c r="P34" s="75"/>
      <c r="Q34" s="75"/>
      <c r="R34" s="32"/>
      <c r="S34" s="29"/>
      <c r="T34" s="30"/>
      <c r="U34" s="83"/>
      <c r="V34" s="83"/>
      <c r="W34" s="83"/>
      <c r="X34" s="83"/>
      <c r="Y34" s="83"/>
      <c r="Z34" s="83"/>
      <c r="AA34" s="87"/>
      <c r="AC34" s="89"/>
      <c r="AD34" s="74">
        <f>(V33/U33)-1</f>
        <v>3.9634146341463561E-2</v>
      </c>
      <c r="AE34" s="74">
        <f t="shared" ref="AE34" si="70">(W33/V33)-1</f>
        <v>4.0322580645161255E-2</v>
      </c>
      <c r="AF34" s="74">
        <f t="shared" ref="AF34" si="71">(X33/W33)-1</f>
        <v>4.0169133192389017E-2</v>
      </c>
      <c r="AG34" s="74">
        <f t="shared" ref="AG34" si="72">(Y33/X33)-1</f>
        <v>3.9972899728997202E-2</v>
      </c>
      <c r="AH34" s="74">
        <f t="shared" ref="AH34" si="73">(Z33/Y33)-1</f>
        <v>3.9739413680781821E-2</v>
      </c>
    </row>
    <row r="35" spans="1:40" s="4" customFormat="1" ht="11.25">
      <c r="A35" s="23">
        <v>15</v>
      </c>
      <c r="B35" s="35"/>
      <c r="C35" s="25" t="s">
        <v>6</v>
      </c>
      <c r="D35" s="26">
        <f>+'2013'!D35*1.0126</f>
        <v>13.451810973133359</v>
      </c>
      <c r="E35" s="26">
        <f t="shared" ref="E35:I35" si="74">+D35*1.04</f>
        <v>13.989883412058694</v>
      </c>
      <c r="F35" s="26">
        <f t="shared" si="74"/>
        <v>14.549478748541041</v>
      </c>
      <c r="G35" s="26">
        <f t="shared" si="74"/>
        <v>15.131457898482683</v>
      </c>
      <c r="H35" s="26">
        <f t="shared" si="74"/>
        <v>15.736716214421991</v>
      </c>
      <c r="I35" s="26">
        <f t="shared" si="74"/>
        <v>16.366184862998871</v>
      </c>
      <c r="K35" s="72">
        <f>(D35/D33)-1</f>
        <v>2.4442082890542061E-2</v>
      </c>
      <c r="L35" s="72">
        <f>(E35/E33)-1</f>
        <v>2.4442082890542061E-2</v>
      </c>
      <c r="M35" s="72">
        <f>(F35/F33)-1</f>
        <v>2.4442082890542061E-2</v>
      </c>
      <c r="N35" s="72">
        <f>(G35/G33)-1</f>
        <v>2.4442082890541839E-2</v>
      </c>
      <c r="O35" s="72">
        <f>(H35/H33)-1</f>
        <v>2.4442082890541839E-2</v>
      </c>
      <c r="P35" s="72">
        <f>(I35/I33)-1</f>
        <v>2.4442082890541839E-2</v>
      </c>
      <c r="Q35" s="72"/>
      <c r="R35" s="23">
        <v>15</v>
      </c>
      <c r="S35" s="35"/>
      <c r="T35" s="25" t="s">
        <v>6</v>
      </c>
      <c r="U35" s="26">
        <f>ROUND(U33*(1+0.025),2)</f>
        <v>13.45</v>
      </c>
      <c r="V35" s="26">
        <f>ROUND(U35*(1+0.04),2)</f>
        <v>13.99</v>
      </c>
      <c r="W35" s="26">
        <f t="shared" si="7"/>
        <v>14.55</v>
      </c>
      <c r="X35" s="26">
        <f t="shared" si="7"/>
        <v>15.13</v>
      </c>
      <c r="Y35" s="26">
        <f t="shared" si="7"/>
        <v>15.74</v>
      </c>
      <c r="Z35" s="26">
        <f t="shared" si="7"/>
        <v>16.37</v>
      </c>
      <c r="AA35" s="88">
        <f>Z35-ROUND(I35,2)</f>
        <v>0</v>
      </c>
      <c r="AC35" s="84">
        <f>(U35/U33)-1</f>
        <v>2.5152439024390238E-2</v>
      </c>
      <c r="AD35" s="84">
        <f>(V35/V33)-1</f>
        <v>2.5659824046920798E-2</v>
      </c>
      <c r="AE35" s="84">
        <f>(W35/W33)-1</f>
        <v>2.5369978858351017E-2</v>
      </c>
      <c r="AF35" s="84">
        <f>(X35/X33)-1</f>
        <v>2.5067750677506773E-2</v>
      </c>
      <c r="AG35" s="84">
        <f>(Y35/Y33)-1</f>
        <v>2.5407166123778469E-2</v>
      </c>
      <c r="AH35" s="84">
        <f>(Z35/Z33)-1</f>
        <v>2.5689223057644206E-2</v>
      </c>
      <c r="AI35" s="73"/>
      <c r="AJ35" s="73"/>
      <c r="AK35" s="73"/>
      <c r="AL35" s="73"/>
      <c r="AM35" s="73"/>
      <c r="AN35" s="73"/>
    </row>
    <row r="36" spans="1:40" s="4" customFormat="1" ht="11.25">
      <c r="A36" s="23"/>
      <c r="B36" s="29"/>
      <c r="C36" s="30"/>
      <c r="D36" s="26"/>
      <c r="E36" s="26"/>
      <c r="F36" s="26"/>
      <c r="G36" s="26"/>
      <c r="H36" s="26"/>
      <c r="I36" s="26"/>
      <c r="K36" s="75"/>
      <c r="L36" s="75"/>
      <c r="M36" s="75"/>
      <c r="N36" s="75"/>
      <c r="O36" s="75"/>
      <c r="P36" s="75"/>
      <c r="Q36" s="75"/>
      <c r="R36" s="23"/>
      <c r="S36" s="29"/>
      <c r="T36" s="30"/>
      <c r="U36" s="83"/>
      <c r="V36" s="83"/>
      <c r="W36" s="83"/>
      <c r="X36" s="83"/>
      <c r="Y36" s="83"/>
      <c r="Z36" s="83"/>
      <c r="AA36" s="87"/>
      <c r="AC36" s="89"/>
      <c r="AD36" s="74">
        <f>(V35/U35)-1</f>
        <v>4.014869888475836E-2</v>
      </c>
      <c r="AE36" s="74">
        <f t="shared" ref="AE36" si="75">(W35/V35)-1</f>
        <v>4.0028591851322348E-2</v>
      </c>
      <c r="AF36" s="74">
        <f t="shared" ref="AF36" si="76">(X35/W35)-1</f>
        <v>3.9862542955326541E-2</v>
      </c>
      <c r="AG36" s="74">
        <f t="shared" ref="AG36" si="77">(Y35/X35)-1</f>
        <v>4.0317250495703894E-2</v>
      </c>
      <c r="AH36" s="74">
        <f t="shared" ref="AH36" si="78">(Z35/Y35)-1</f>
        <v>4.0025412960609907E-2</v>
      </c>
    </row>
    <row r="37" spans="1:40" s="4" customFormat="1" ht="11.25">
      <c r="A37" s="23">
        <v>16</v>
      </c>
      <c r="B37" s="24"/>
      <c r="C37" s="25" t="s">
        <v>6</v>
      </c>
      <c r="D37" s="26">
        <f>+'2013'!D37*1.0126</f>
        <v>13.800664992146157</v>
      </c>
      <c r="E37" s="26">
        <f t="shared" ref="E37:I37" si="79">+D37*1.04</f>
        <v>14.352691591832004</v>
      </c>
      <c r="F37" s="26">
        <f t="shared" si="79"/>
        <v>14.926799255505285</v>
      </c>
      <c r="G37" s="26">
        <f t="shared" si="79"/>
        <v>15.523871225725497</v>
      </c>
      <c r="H37" s="26">
        <f t="shared" si="79"/>
        <v>16.144826074754516</v>
      </c>
      <c r="I37" s="26">
        <f t="shared" si="79"/>
        <v>16.790619117744697</v>
      </c>
      <c r="K37" s="72">
        <f>(D37/D35)-1</f>
        <v>2.5933609958506354E-2</v>
      </c>
      <c r="L37" s="72">
        <f>(E37/E35)-1</f>
        <v>2.5933609958506576E-2</v>
      </c>
      <c r="M37" s="72">
        <f>(F37/F35)-1</f>
        <v>2.5933609958506576E-2</v>
      </c>
      <c r="N37" s="72">
        <f>(G37/G35)-1</f>
        <v>2.5933609958506576E-2</v>
      </c>
      <c r="O37" s="72">
        <f>(H37/H35)-1</f>
        <v>2.5933609958506576E-2</v>
      </c>
      <c r="P37" s="72">
        <f>(I37/I35)-1</f>
        <v>2.5933609958506576E-2</v>
      </c>
      <c r="Q37" s="72"/>
      <c r="R37" s="23">
        <v>16</v>
      </c>
      <c r="S37" s="24"/>
      <c r="T37" s="25" t="s">
        <v>6</v>
      </c>
      <c r="U37" s="26">
        <f>ROUND(U35*(1+0.025),2)</f>
        <v>13.79</v>
      </c>
      <c r="V37" s="26">
        <f>ROUND(U37*(1+0.04),2)</f>
        <v>14.34</v>
      </c>
      <c r="W37" s="26">
        <f t="shared" si="7"/>
        <v>14.91</v>
      </c>
      <c r="X37" s="26">
        <f t="shared" si="7"/>
        <v>15.51</v>
      </c>
      <c r="Y37" s="26">
        <f t="shared" si="7"/>
        <v>16.13</v>
      </c>
      <c r="Z37" s="26">
        <f t="shared" si="7"/>
        <v>16.78</v>
      </c>
      <c r="AA37" s="88">
        <f>Z37-ROUND(I37,2)</f>
        <v>-9.9999999999980105E-3</v>
      </c>
      <c r="AC37" s="84">
        <f>(U37/U35)-1</f>
        <v>2.5278810408921881E-2</v>
      </c>
      <c r="AD37" s="84">
        <f>(V37/V35)-1</f>
        <v>2.501786990707644E-2</v>
      </c>
      <c r="AE37" s="84">
        <f>(W37/W35)-1</f>
        <v>2.4742268041237025E-2</v>
      </c>
      <c r="AF37" s="84">
        <f>(X37/X35)-1</f>
        <v>2.5115664243225311E-2</v>
      </c>
      <c r="AG37" s="84">
        <f>(Y37/Y35)-1</f>
        <v>2.4777636594663255E-2</v>
      </c>
      <c r="AH37" s="84">
        <f>(Z37/Z35)-1</f>
        <v>2.5045815516188119E-2</v>
      </c>
      <c r="AI37" s="73"/>
      <c r="AJ37" s="73"/>
      <c r="AK37" s="73"/>
      <c r="AL37" s="73"/>
      <c r="AM37" s="73"/>
      <c r="AN37" s="73"/>
    </row>
    <row r="38" spans="1:40" s="4" customFormat="1" ht="11.25">
      <c r="A38" s="23"/>
      <c r="B38" s="29"/>
      <c r="C38" s="30"/>
      <c r="D38" s="26"/>
      <c r="E38" s="26"/>
      <c r="F38" s="26"/>
      <c r="G38" s="26"/>
      <c r="H38" s="26"/>
      <c r="I38" s="26"/>
      <c r="K38" s="75"/>
      <c r="L38" s="75"/>
      <c r="M38" s="75"/>
      <c r="N38" s="75"/>
      <c r="O38" s="75"/>
      <c r="P38" s="75"/>
      <c r="Q38" s="75"/>
      <c r="R38" s="23"/>
      <c r="S38" s="29"/>
      <c r="T38" s="30"/>
      <c r="U38" s="83"/>
      <c r="V38" s="83"/>
      <c r="W38" s="83"/>
      <c r="X38" s="83"/>
      <c r="Y38" s="83"/>
      <c r="Z38" s="83"/>
      <c r="AA38" s="87"/>
      <c r="AC38" s="89"/>
      <c r="AD38" s="74">
        <f>(V37/U37)-1</f>
        <v>3.9883973894126123E-2</v>
      </c>
      <c r="AE38" s="74">
        <f t="shared" ref="AE38" si="80">(W37/V37)-1</f>
        <v>3.9748953974895418E-2</v>
      </c>
      <c r="AF38" s="74">
        <f t="shared" ref="AF38" si="81">(X37/W37)-1</f>
        <v>4.0241448692152959E-2</v>
      </c>
      <c r="AG38" s="74">
        <f t="shared" ref="AG38" si="82">(Y37/X37)-1</f>
        <v>3.9974210186976E-2</v>
      </c>
      <c r="AH38" s="74">
        <f t="shared" ref="AH38" si="83">(Z37/Y37)-1</f>
        <v>4.0297582145071509E-2</v>
      </c>
    </row>
    <row r="39" spans="1:40" s="4" customFormat="1" ht="11.25">
      <c r="A39" s="23">
        <v>17</v>
      </c>
      <c r="B39" s="24"/>
      <c r="C39" s="25" t="s">
        <v>6</v>
      </c>
      <c r="D39" s="26">
        <f>+'2013'!D39*1.0126</f>
        <v>14.149519011158946</v>
      </c>
      <c r="E39" s="26">
        <f t="shared" ref="E39:I39" si="84">+D39*1.04</f>
        <v>14.715499771605304</v>
      </c>
      <c r="F39" s="26">
        <f t="shared" si="84"/>
        <v>15.304119762469517</v>
      </c>
      <c r="G39" s="26">
        <f t="shared" si="84"/>
        <v>15.916284552968298</v>
      </c>
      <c r="H39" s="26">
        <f t="shared" si="84"/>
        <v>16.552935935087032</v>
      </c>
      <c r="I39" s="26">
        <f t="shared" si="84"/>
        <v>17.215053372490512</v>
      </c>
      <c r="K39" s="72">
        <f>(D39/D37)-1</f>
        <v>2.527805864509558E-2</v>
      </c>
      <c r="L39" s="72">
        <f>(E39/E37)-1</f>
        <v>2.527805864509558E-2</v>
      </c>
      <c r="M39" s="72">
        <f>(F39/F37)-1</f>
        <v>2.527805864509558E-2</v>
      </c>
      <c r="N39" s="72">
        <f>(G39/G37)-1</f>
        <v>2.527805864509558E-2</v>
      </c>
      <c r="O39" s="72">
        <f>(H39/H37)-1</f>
        <v>2.5278058645095802E-2</v>
      </c>
      <c r="P39" s="72">
        <f>(I39/I37)-1</f>
        <v>2.527805864509558E-2</v>
      </c>
      <c r="Q39" s="72"/>
      <c r="R39" s="23">
        <v>17</v>
      </c>
      <c r="S39" s="24"/>
      <c r="T39" s="25" t="s">
        <v>6</v>
      </c>
      <c r="U39" s="26">
        <f>ROUND(U37*(1+0.025),2)</f>
        <v>14.13</v>
      </c>
      <c r="V39" s="26">
        <f>ROUND(U39*(1+0.04),2)</f>
        <v>14.7</v>
      </c>
      <c r="W39" s="26">
        <f t="shared" si="7"/>
        <v>15.29</v>
      </c>
      <c r="X39" s="26">
        <f t="shared" si="7"/>
        <v>15.9</v>
      </c>
      <c r="Y39" s="26">
        <f t="shared" si="7"/>
        <v>16.54</v>
      </c>
      <c r="Z39" s="26">
        <f t="shared" si="7"/>
        <v>17.2</v>
      </c>
      <c r="AA39" s="88">
        <f>Z39-ROUND(I39,2)</f>
        <v>-1.9999999999999574E-2</v>
      </c>
      <c r="AC39" s="84">
        <f>(U39/U37)-1</f>
        <v>2.4655547498187103E-2</v>
      </c>
      <c r="AD39" s="84">
        <f>(V39/V37)-1</f>
        <v>2.5104602510460206E-2</v>
      </c>
      <c r="AE39" s="84">
        <f>(W39/W37)-1</f>
        <v>2.5486250838363533E-2</v>
      </c>
      <c r="AF39" s="84">
        <f>(X39/X37)-1</f>
        <v>2.5145067698259194E-2</v>
      </c>
      <c r="AG39" s="84">
        <f>(Y39/Y37)-1</f>
        <v>2.5418474891506504E-2</v>
      </c>
      <c r="AH39" s="84">
        <f>(Z39/Z37)-1</f>
        <v>2.502979737783062E-2</v>
      </c>
      <c r="AI39" s="73"/>
      <c r="AJ39" s="73"/>
      <c r="AK39" s="73"/>
      <c r="AL39" s="73"/>
      <c r="AM39" s="73"/>
      <c r="AN39" s="73"/>
    </row>
    <row r="40" spans="1:40" s="4" customFormat="1" ht="11.25">
      <c r="A40" s="23"/>
      <c r="B40" s="29"/>
      <c r="C40" s="30"/>
      <c r="D40" s="26"/>
      <c r="E40" s="26"/>
      <c r="F40" s="26"/>
      <c r="G40" s="26"/>
      <c r="H40" s="26"/>
      <c r="I40" s="26"/>
      <c r="K40" s="75"/>
      <c r="L40" s="75"/>
      <c r="M40" s="75"/>
      <c r="N40" s="75"/>
      <c r="O40" s="75"/>
      <c r="P40" s="75"/>
      <c r="Q40" s="75"/>
      <c r="R40" s="23"/>
      <c r="S40" s="29"/>
      <c r="T40" s="30"/>
      <c r="U40" s="83"/>
      <c r="V40" s="83"/>
      <c r="W40" s="83"/>
      <c r="X40" s="83"/>
      <c r="Y40" s="83"/>
      <c r="Z40" s="83"/>
      <c r="AA40" s="87"/>
      <c r="AC40" s="89"/>
      <c r="AD40" s="74">
        <f>(V39/U39)-1</f>
        <v>4.0339702760084917E-2</v>
      </c>
      <c r="AE40" s="74">
        <f t="shared" ref="AE40" si="85">(W39/V39)-1</f>
        <v>4.0136054421768597E-2</v>
      </c>
      <c r="AF40" s="74">
        <f t="shared" ref="AF40" si="86">(X39/W39)-1</f>
        <v>3.9895356442119168E-2</v>
      </c>
      <c r="AG40" s="74">
        <f t="shared" ref="AG40" si="87">(Y39/X39)-1</f>
        <v>4.0251572327044016E-2</v>
      </c>
      <c r="AH40" s="74">
        <f t="shared" ref="AH40" si="88">(Z39/Y39)-1</f>
        <v>3.9903264812575667E-2</v>
      </c>
    </row>
    <row r="41" spans="1:40" s="4" customFormat="1" ht="11.25">
      <c r="A41" s="23">
        <v>18</v>
      </c>
      <c r="B41" s="31"/>
      <c r="C41" s="25" t="s">
        <v>6</v>
      </c>
      <c r="D41" s="26">
        <f>+'2013'!D41*1.0126</f>
        <v>14.484418869411233</v>
      </c>
      <c r="E41" s="26">
        <f t="shared" ref="E41:I41" si="89">+D41*1.04</f>
        <v>15.063795624187682</v>
      </c>
      <c r="F41" s="26">
        <f t="shared" si="89"/>
        <v>15.66634744915519</v>
      </c>
      <c r="G41" s="26">
        <f t="shared" si="89"/>
        <v>16.293001347121397</v>
      </c>
      <c r="H41" s="26">
        <f t="shared" si="89"/>
        <v>16.944721401006252</v>
      </c>
      <c r="I41" s="26">
        <f t="shared" si="89"/>
        <v>17.622510257046503</v>
      </c>
      <c r="K41" s="72">
        <f>(D41/D39)-1</f>
        <v>2.3668639053254781E-2</v>
      </c>
      <c r="L41" s="72">
        <f>(E41/E39)-1</f>
        <v>2.3668639053254781E-2</v>
      </c>
      <c r="M41" s="72">
        <f>(F41/F39)-1</f>
        <v>2.3668639053254781E-2</v>
      </c>
      <c r="N41" s="72">
        <f>(G41/G39)-1</f>
        <v>2.3668639053254559E-2</v>
      </c>
      <c r="O41" s="72">
        <f>(H41/H39)-1</f>
        <v>2.3668639053254559E-2</v>
      </c>
      <c r="P41" s="72">
        <f>(I41/I39)-1</f>
        <v>2.3668639053254559E-2</v>
      </c>
      <c r="Q41" s="72"/>
      <c r="R41" s="23">
        <v>18</v>
      </c>
      <c r="S41" s="31"/>
      <c r="T41" s="25" t="s">
        <v>6</v>
      </c>
      <c r="U41" s="26">
        <f>ROUND(U39*(1+0.025),2)</f>
        <v>14.48</v>
      </c>
      <c r="V41" s="26">
        <f>ROUND(U41*(1+0.04),2)</f>
        <v>15.06</v>
      </c>
      <c r="W41" s="26">
        <f t="shared" si="7"/>
        <v>15.66</v>
      </c>
      <c r="X41" s="26">
        <f t="shared" si="7"/>
        <v>16.29</v>
      </c>
      <c r="Y41" s="26">
        <f t="shared" si="7"/>
        <v>16.940000000000001</v>
      </c>
      <c r="Z41" s="26">
        <f t="shared" si="7"/>
        <v>17.62</v>
      </c>
      <c r="AA41" s="88">
        <f>Z41-ROUND(I41,2)</f>
        <v>0</v>
      </c>
      <c r="AC41" s="84">
        <f>(U41/U39)-1</f>
        <v>2.4769992922859085E-2</v>
      </c>
      <c r="AD41" s="84">
        <f>(V41/V39)-1</f>
        <v>2.4489795918367419E-2</v>
      </c>
      <c r="AE41" s="84">
        <f>(W41/W39)-1</f>
        <v>2.419882275997387E-2</v>
      </c>
      <c r="AF41" s="84">
        <f>(X41/X39)-1</f>
        <v>2.4528301886792336E-2</v>
      </c>
      <c r="AG41" s="84">
        <f>(Y41/Y39)-1</f>
        <v>2.4183796856106499E-2</v>
      </c>
      <c r="AH41" s="84">
        <f>(Z41/Z39)-1</f>
        <v>2.4418604651162967E-2</v>
      </c>
      <c r="AI41" s="73"/>
      <c r="AJ41" s="73"/>
      <c r="AK41" s="73"/>
      <c r="AL41" s="73"/>
      <c r="AM41" s="73"/>
      <c r="AN41" s="73"/>
    </row>
    <row r="42" spans="1:40" s="4" customFormat="1" ht="11.25">
      <c r="A42" s="32"/>
      <c r="B42" s="29"/>
      <c r="C42" s="30"/>
      <c r="D42" s="26"/>
      <c r="E42" s="26"/>
      <c r="F42" s="26"/>
      <c r="G42" s="26"/>
      <c r="H42" s="26"/>
      <c r="I42" s="26"/>
      <c r="K42" s="75"/>
      <c r="L42" s="75"/>
      <c r="M42" s="75"/>
      <c r="N42" s="75"/>
      <c r="O42" s="75"/>
      <c r="P42" s="75"/>
      <c r="Q42" s="75"/>
      <c r="R42" s="32"/>
      <c r="S42" s="29"/>
      <c r="T42" s="30"/>
      <c r="U42" s="83"/>
      <c r="V42" s="83"/>
      <c r="W42" s="83"/>
      <c r="X42" s="83"/>
      <c r="Y42" s="83"/>
      <c r="Z42" s="83"/>
      <c r="AA42" s="87"/>
      <c r="AC42" s="89"/>
      <c r="AD42" s="74">
        <f>(V41/U41)-1</f>
        <v>4.0055248618784622E-2</v>
      </c>
      <c r="AE42" s="74">
        <f t="shared" ref="AE42" si="90">(W41/V41)-1</f>
        <v>3.9840637450199168E-2</v>
      </c>
      <c r="AF42" s="74">
        <f t="shared" ref="AF42" si="91">(X41/W41)-1</f>
        <v>4.022988505747116E-2</v>
      </c>
      <c r="AG42" s="74">
        <f t="shared" ref="AG42" si="92">(Y41/X41)-1</f>
        <v>3.9901780233272177E-2</v>
      </c>
      <c r="AH42" s="74">
        <f t="shared" ref="AH42" si="93">(Z41/Y41)-1</f>
        <v>4.0141676505312862E-2</v>
      </c>
    </row>
    <row r="43" spans="1:40" s="4" customFormat="1" ht="11.25">
      <c r="A43" s="23">
        <v>19</v>
      </c>
      <c r="B43" s="24"/>
      <c r="C43" s="25" t="s">
        <v>6</v>
      </c>
      <c r="D43" s="26">
        <f>+'2013'!D43*1.0126</f>
        <v>14.847227049184538</v>
      </c>
      <c r="E43" s="26">
        <f t="shared" ref="E43:I43" si="94">+D43*1.04</f>
        <v>15.441116131151919</v>
      </c>
      <c r="F43" s="26">
        <f t="shared" si="94"/>
        <v>16.058760776397996</v>
      </c>
      <c r="G43" s="26">
        <f t="shared" si="94"/>
        <v>16.701111207453916</v>
      </c>
      <c r="H43" s="26">
        <f t="shared" si="94"/>
        <v>17.369155655752074</v>
      </c>
      <c r="I43" s="26">
        <f t="shared" si="94"/>
        <v>18.063921881982157</v>
      </c>
      <c r="K43" s="72">
        <f>(D43/D41)-1</f>
        <v>2.5048169556840083E-2</v>
      </c>
      <c r="L43" s="72">
        <f>(E43/E41)-1</f>
        <v>2.5048169556839861E-2</v>
      </c>
      <c r="M43" s="72">
        <f>(F43/F41)-1</f>
        <v>2.5048169556839861E-2</v>
      </c>
      <c r="N43" s="72">
        <f>(G43/G41)-1</f>
        <v>2.5048169556840083E-2</v>
      </c>
      <c r="O43" s="72">
        <f>(H43/H41)-1</f>
        <v>2.5048169556840083E-2</v>
      </c>
      <c r="P43" s="72">
        <f>(I43/I41)-1</f>
        <v>2.5048169556840083E-2</v>
      </c>
      <c r="Q43" s="72"/>
      <c r="R43" s="23">
        <v>19</v>
      </c>
      <c r="S43" s="24"/>
      <c r="T43" s="25" t="s">
        <v>6</v>
      </c>
      <c r="U43" s="26">
        <f>ROUND(U41*(1+0.025),2)</f>
        <v>14.84</v>
      </c>
      <c r="V43" s="26">
        <f>ROUND(U43*(1+0.04),2)</f>
        <v>15.43</v>
      </c>
      <c r="W43" s="26">
        <f t="shared" si="7"/>
        <v>16.05</v>
      </c>
      <c r="X43" s="26">
        <f t="shared" si="7"/>
        <v>16.690000000000001</v>
      </c>
      <c r="Y43" s="26">
        <f t="shared" si="7"/>
        <v>17.36</v>
      </c>
      <c r="Z43" s="26">
        <f t="shared" si="7"/>
        <v>18.05</v>
      </c>
      <c r="AA43" s="88">
        <f>Z43-ROUND(I43,2)</f>
        <v>-9.9999999999980105E-3</v>
      </c>
      <c r="AC43" s="84">
        <f>(U43/U41)-1</f>
        <v>2.4861878453038555E-2</v>
      </c>
      <c r="AD43" s="84">
        <f>(V43/V41)-1</f>
        <v>2.4568393094289487E-2</v>
      </c>
      <c r="AE43" s="84">
        <f>(W43/W41)-1</f>
        <v>2.4904214559386961E-2</v>
      </c>
      <c r="AF43" s="84">
        <f>(X43/X41)-1</f>
        <v>2.4554941682013665E-2</v>
      </c>
      <c r="AG43" s="84">
        <f>(Y43/Y41)-1</f>
        <v>2.4793388429751984E-2</v>
      </c>
      <c r="AH43" s="84">
        <f>(Z43/Z41)-1</f>
        <v>2.4404086265607194E-2</v>
      </c>
      <c r="AI43" s="73"/>
      <c r="AJ43" s="73"/>
      <c r="AK43" s="73"/>
      <c r="AL43" s="73"/>
      <c r="AM43" s="73"/>
      <c r="AN43" s="73"/>
    </row>
    <row r="44" spans="1:40" s="4" customFormat="1" ht="11.25">
      <c r="A44" s="32"/>
      <c r="B44" s="29"/>
      <c r="C44" s="30"/>
      <c r="D44" s="26"/>
      <c r="E44" s="26"/>
      <c r="F44" s="26"/>
      <c r="G44" s="26"/>
      <c r="H44" s="26"/>
      <c r="I44" s="26"/>
      <c r="K44" s="75"/>
      <c r="L44" s="75"/>
      <c r="M44" s="75"/>
      <c r="N44" s="75"/>
      <c r="O44" s="75"/>
      <c r="P44" s="75"/>
      <c r="Q44" s="75"/>
      <c r="R44" s="32"/>
      <c r="S44" s="29"/>
      <c r="T44" s="30"/>
      <c r="U44" s="83"/>
      <c r="V44" s="83"/>
      <c r="W44" s="83"/>
      <c r="X44" s="83"/>
      <c r="Y44" s="83"/>
      <c r="Z44" s="83"/>
      <c r="AA44" s="87"/>
      <c r="AC44" s="89"/>
      <c r="AD44" s="74">
        <f>(V43/U43)-1</f>
        <v>3.9757412398921721E-2</v>
      </c>
      <c r="AE44" s="74">
        <f t="shared" ref="AE44" si="95">(W43/V43)-1</f>
        <v>4.0181464679196477E-2</v>
      </c>
      <c r="AF44" s="74">
        <f t="shared" ref="AF44" si="96">(X43/W43)-1</f>
        <v>3.9875389408099648E-2</v>
      </c>
      <c r="AG44" s="74">
        <f t="shared" ref="AG44" si="97">(Y43/X43)-1</f>
        <v>4.0143798681845366E-2</v>
      </c>
      <c r="AH44" s="74">
        <f t="shared" ref="AH44" si="98">(Z43/Y43)-1</f>
        <v>3.9746543778801824E-2</v>
      </c>
    </row>
    <row r="45" spans="1:40" s="4" customFormat="1" ht="11.25">
      <c r="A45" s="23">
        <v>20</v>
      </c>
      <c r="B45" s="24"/>
      <c r="C45" s="25" t="s">
        <v>6</v>
      </c>
      <c r="D45" s="26">
        <f>+'2013'!D45*1.0126</f>
        <v>15.223989389718353</v>
      </c>
      <c r="E45" s="26">
        <f t="shared" ref="E45:I45" si="99">+D45*1.04</f>
        <v>15.832948965307088</v>
      </c>
      <c r="F45" s="26">
        <f t="shared" si="99"/>
        <v>16.46626692391937</v>
      </c>
      <c r="G45" s="26">
        <f t="shared" si="99"/>
        <v>17.124917600876145</v>
      </c>
      <c r="H45" s="26">
        <f t="shared" si="99"/>
        <v>17.809914304911192</v>
      </c>
      <c r="I45" s="26">
        <f t="shared" si="99"/>
        <v>18.522310877107639</v>
      </c>
      <c r="K45" s="72">
        <f>(D45/D43)-1</f>
        <v>2.537593984962383E-2</v>
      </c>
      <c r="L45" s="72">
        <f>(E45/E43)-1</f>
        <v>2.537593984962383E-2</v>
      </c>
      <c r="M45" s="72">
        <f>(F45/F43)-1</f>
        <v>2.537593984962383E-2</v>
      </c>
      <c r="N45" s="72">
        <f>(G45/G43)-1</f>
        <v>2.537593984962383E-2</v>
      </c>
      <c r="O45" s="72">
        <f>(H45/H43)-1</f>
        <v>2.537593984962383E-2</v>
      </c>
      <c r="P45" s="72">
        <f>(I45/I43)-1</f>
        <v>2.537593984962383E-2</v>
      </c>
      <c r="Q45" s="72"/>
      <c r="R45" s="23">
        <v>20</v>
      </c>
      <c r="S45" s="24"/>
      <c r="T45" s="25" t="s">
        <v>6</v>
      </c>
      <c r="U45" s="26">
        <f>ROUND(U43*(1+0.025),2)</f>
        <v>15.21</v>
      </c>
      <c r="V45" s="26">
        <f>ROUND(U45*(1+0.04),2)</f>
        <v>15.82</v>
      </c>
      <c r="W45" s="26">
        <f t="shared" si="7"/>
        <v>16.45</v>
      </c>
      <c r="X45" s="26">
        <f t="shared" si="7"/>
        <v>17.11</v>
      </c>
      <c r="Y45" s="26">
        <f t="shared" si="7"/>
        <v>17.79</v>
      </c>
      <c r="Z45" s="26">
        <f t="shared" si="7"/>
        <v>18.5</v>
      </c>
      <c r="AA45" s="88">
        <f>Z45-ROUND(I45,2)</f>
        <v>-1.9999999999999574E-2</v>
      </c>
      <c r="AC45" s="84">
        <f>(U45/U43)-1</f>
        <v>2.4932614555256194E-2</v>
      </c>
      <c r="AD45" s="84">
        <f>(V45/V43)-1</f>
        <v>2.5275437459494565E-2</v>
      </c>
      <c r="AE45" s="84">
        <f>(W45/W43)-1</f>
        <v>2.4922118380062308E-2</v>
      </c>
      <c r="AF45" s="84">
        <f>(X45/X43)-1</f>
        <v>2.5164769322947755E-2</v>
      </c>
      <c r="AG45" s="84">
        <f>(Y45/Y43)-1</f>
        <v>2.4769585253456183E-2</v>
      </c>
      <c r="AH45" s="84">
        <f>(Z45/Z43)-1</f>
        <v>2.4930747922437657E-2</v>
      </c>
      <c r="AI45" s="73"/>
      <c r="AJ45" s="73"/>
      <c r="AK45" s="73"/>
      <c r="AL45" s="73"/>
      <c r="AM45" s="73"/>
      <c r="AN45" s="73"/>
    </row>
    <row r="46" spans="1:40" s="4" customFormat="1" ht="11.25">
      <c r="A46" s="32"/>
      <c r="B46" s="29"/>
      <c r="C46" s="30"/>
      <c r="D46" s="26"/>
      <c r="E46" s="26"/>
      <c r="F46" s="26"/>
      <c r="G46" s="26"/>
      <c r="H46" s="26"/>
      <c r="I46" s="26"/>
      <c r="K46" s="75"/>
      <c r="L46" s="75"/>
      <c r="M46" s="75"/>
      <c r="N46" s="75"/>
      <c r="O46" s="75"/>
      <c r="P46" s="75"/>
      <c r="Q46" s="75"/>
      <c r="R46" s="32"/>
      <c r="S46" s="29"/>
      <c r="T46" s="30"/>
      <c r="U46" s="83"/>
      <c r="V46" s="83"/>
      <c r="W46" s="83"/>
      <c r="X46" s="83"/>
      <c r="Y46" s="83"/>
      <c r="Z46" s="83"/>
      <c r="AA46" s="87"/>
      <c r="AC46" s="89"/>
      <c r="AD46" s="74">
        <f>(V45/U45)-1</f>
        <v>4.0105193951347706E-2</v>
      </c>
      <c r="AE46" s="74">
        <f t="shared" ref="AE46" si="100">(W45/V45)-1</f>
        <v>3.9823008849557473E-2</v>
      </c>
      <c r="AF46" s="74">
        <f t="shared" ref="AF46" si="101">(X45/W45)-1</f>
        <v>4.0121580547112456E-2</v>
      </c>
      <c r="AG46" s="74">
        <f t="shared" ref="AG46" si="102">(Y45/X45)-1</f>
        <v>3.9742840444184635E-2</v>
      </c>
      <c r="AH46" s="74">
        <f t="shared" ref="AH46" si="103">(Z45/Y45)-1</f>
        <v>3.9910061832490129E-2</v>
      </c>
    </row>
    <row r="47" spans="1:40" s="4" customFormat="1" ht="11.25">
      <c r="A47" s="23">
        <v>21</v>
      </c>
      <c r="B47" s="24"/>
      <c r="C47" s="25" t="s">
        <v>6</v>
      </c>
      <c r="D47" s="26">
        <f>+'2013'!D47*1.0126</f>
        <v>15.600751730252171</v>
      </c>
      <c r="E47" s="26">
        <f t="shared" ref="E47:I47" si="104">+D47*1.04</f>
        <v>16.224781799462257</v>
      </c>
      <c r="F47" s="26">
        <f t="shared" si="104"/>
        <v>16.873773071440748</v>
      </c>
      <c r="G47" s="26">
        <f t="shared" si="104"/>
        <v>17.548723994298378</v>
      </c>
      <c r="H47" s="26">
        <f t="shared" si="104"/>
        <v>18.250672954070314</v>
      </c>
      <c r="I47" s="26">
        <f t="shared" si="104"/>
        <v>18.980699872233128</v>
      </c>
      <c r="K47" s="72">
        <f>(D47/D45)-1</f>
        <v>2.4747937671860676E-2</v>
      </c>
      <c r="L47" s="72">
        <f>(E47/E45)-1</f>
        <v>2.4747937671860454E-2</v>
      </c>
      <c r="M47" s="72">
        <f>(F47/F45)-1</f>
        <v>2.4747937671860676E-2</v>
      </c>
      <c r="N47" s="72">
        <f>(G47/G45)-1</f>
        <v>2.4747937671860676E-2</v>
      </c>
      <c r="O47" s="72">
        <f>(H47/H45)-1</f>
        <v>2.4747937671860676E-2</v>
      </c>
      <c r="P47" s="72">
        <f>(I47/I45)-1</f>
        <v>2.4747937671860676E-2</v>
      </c>
      <c r="Q47" s="72"/>
      <c r="R47" s="23">
        <v>21</v>
      </c>
      <c r="S47" s="24"/>
      <c r="T47" s="25" t="s">
        <v>6</v>
      </c>
      <c r="U47" s="26">
        <f>ROUND(U45*(1+0.025),2)</f>
        <v>15.59</v>
      </c>
      <c r="V47" s="26">
        <f>ROUND(U47*(1+0.04),2)</f>
        <v>16.21</v>
      </c>
      <c r="W47" s="26">
        <f t="shared" si="7"/>
        <v>16.86</v>
      </c>
      <c r="X47" s="26">
        <f t="shared" si="7"/>
        <v>17.53</v>
      </c>
      <c r="Y47" s="26">
        <f t="shared" si="7"/>
        <v>18.23</v>
      </c>
      <c r="Z47" s="26">
        <f t="shared" si="7"/>
        <v>18.96</v>
      </c>
      <c r="AA47" s="88">
        <f>Z47-ROUND(I47,2)</f>
        <v>-1.9999999999999574E-2</v>
      </c>
      <c r="AC47" s="84">
        <f>(U47/U45)-1</f>
        <v>2.4983563445101886E-2</v>
      </c>
      <c r="AD47" s="84">
        <f>(V47/V45)-1</f>
        <v>2.4652338811630869E-2</v>
      </c>
      <c r="AE47" s="84">
        <f>(W47/W45)-1</f>
        <v>2.4924012158054731E-2</v>
      </c>
      <c r="AF47" s="84">
        <f>(X47/X45)-1</f>
        <v>2.454704850964351E-2</v>
      </c>
      <c r="AG47" s="84">
        <f>(Y47/Y45)-1</f>
        <v>2.4732996065205182E-2</v>
      </c>
      <c r="AH47" s="84">
        <f>(Z47/Z45)-1</f>
        <v>2.4864864864864833E-2</v>
      </c>
      <c r="AI47" s="73"/>
      <c r="AJ47" s="73"/>
      <c r="AK47" s="73"/>
      <c r="AL47" s="73"/>
      <c r="AM47" s="73"/>
      <c r="AN47" s="73"/>
    </row>
    <row r="48" spans="1:40" s="4" customFormat="1" ht="11.25">
      <c r="A48" s="23"/>
      <c r="B48" s="29"/>
      <c r="C48" s="30"/>
      <c r="D48" s="26"/>
      <c r="E48" s="26"/>
      <c r="F48" s="26"/>
      <c r="G48" s="26"/>
      <c r="H48" s="26"/>
      <c r="I48" s="26"/>
      <c r="K48" s="75"/>
      <c r="L48" s="75"/>
      <c r="M48" s="75"/>
      <c r="N48" s="75"/>
      <c r="O48" s="75"/>
      <c r="P48" s="75"/>
      <c r="Q48" s="75"/>
      <c r="R48" s="23"/>
      <c r="S48" s="29"/>
      <c r="T48" s="30"/>
      <c r="U48" s="83"/>
      <c r="V48" s="83"/>
      <c r="W48" s="83"/>
      <c r="X48" s="83"/>
      <c r="Y48" s="83"/>
      <c r="Z48" s="83"/>
      <c r="AA48" s="87"/>
      <c r="AC48" s="89"/>
      <c r="AD48" s="74">
        <f>(V47/U47)-1</f>
        <v>3.9769082745349627E-2</v>
      </c>
      <c r="AE48" s="74">
        <f t="shared" ref="AE48" si="105">(W47/V47)-1</f>
        <v>4.0098704503392923E-2</v>
      </c>
      <c r="AF48" s="74">
        <f t="shared" ref="AF48" si="106">(X47/W47)-1</f>
        <v>3.9739027283511419E-2</v>
      </c>
      <c r="AG48" s="74">
        <f t="shared" ref="AG48" si="107">(Y47/X47)-1</f>
        <v>3.9931545921277678E-2</v>
      </c>
      <c r="AH48" s="74">
        <f t="shared" ref="AH48" si="108">(Z47/Y47)-1</f>
        <v>4.0043883708173356E-2</v>
      </c>
    </row>
    <row r="49" spans="1:40" s="4" customFormat="1" ht="11.25">
      <c r="A49" s="23">
        <v>22</v>
      </c>
      <c r="B49" s="24"/>
      <c r="C49" s="25" t="s">
        <v>6</v>
      </c>
      <c r="D49" s="26">
        <f>+'2013'!D49*1.0126</f>
        <v>16.005422392307018</v>
      </c>
      <c r="E49" s="26">
        <f t="shared" ref="E49:I49" si="109">+D49*1.04</f>
        <v>16.645639287999298</v>
      </c>
      <c r="F49" s="26">
        <f t="shared" si="109"/>
        <v>17.311464859519269</v>
      </c>
      <c r="G49" s="26">
        <f t="shared" si="109"/>
        <v>18.00392345390004</v>
      </c>
      <c r="H49" s="26">
        <f t="shared" si="109"/>
        <v>18.724080392056042</v>
      </c>
      <c r="I49" s="26">
        <f t="shared" si="109"/>
        <v>19.473043607738283</v>
      </c>
      <c r="K49" s="72">
        <f>(D49/D47)-1</f>
        <v>2.5939177101968136E-2</v>
      </c>
      <c r="L49" s="72">
        <f>(E49/E47)-1</f>
        <v>2.5939177101968136E-2</v>
      </c>
      <c r="M49" s="72">
        <f>(F49/F47)-1</f>
        <v>2.5939177101968136E-2</v>
      </c>
      <c r="N49" s="72">
        <f>(G49/G47)-1</f>
        <v>2.5939177101968136E-2</v>
      </c>
      <c r="O49" s="72">
        <f>(H49/H47)-1</f>
        <v>2.5939177101967914E-2</v>
      </c>
      <c r="P49" s="72">
        <f>(I49/I47)-1</f>
        <v>2.5939177101967914E-2</v>
      </c>
      <c r="Q49" s="72"/>
      <c r="R49" s="23">
        <v>22</v>
      </c>
      <c r="S49" s="24"/>
      <c r="T49" s="25" t="s">
        <v>6</v>
      </c>
      <c r="U49" s="26">
        <f>ROUND(U47*(1+0.025),2)</f>
        <v>15.98</v>
      </c>
      <c r="V49" s="26">
        <f>ROUND(U49*(1+0.04),2)</f>
        <v>16.62</v>
      </c>
      <c r="W49" s="26">
        <f t="shared" si="7"/>
        <v>17.28</v>
      </c>
      <c r="X49" s="26">
        <f t="shared" si="7"/>
        <v>17.97</v>
      </c>
      <c r="Y49" s="26">
        <f t="shared" si="7"/>
        <v>18.690000000000001</v>
      </c>
      <c r="Z49" s="26">
        <f t="shared" si="7"/>
        <v>19.440000000000001</v>
      </c>
      <c r="AA49" s="88">
        <f>Z49-ROUND(I49,2)</f>
        <v>-2.9999999999997584E-2</v>
      </c>
      <c r="AC49" s="84">
        <f>(U49/U47)-1</f>
        <v>2.5016035920461865E-2</v>
      </c>
      <c r="AD49" s="84">
        <f>(V49/V47)-1</f>
        <v>2.5293028994447964E-2</v>
      </c>
      <c r="AE49" s="84">
        <f>(W49/W47)-1</f>
        <v>2.4911032028469782E-2</v>
      </c>
      <c r="AF49" s="84">
        <f>(X49/X47)-1</f>
        <v>2.5099828864802998E-2</v>
      </c>
      <c r="AG49" s="84">
        <f>(Y49/Y47)-1</f>
        <v>2.5233132199670827E-2</v>
      </c>
      <c r="AH49" s="84">
        <f>(Z49/Z47)-1</f>
        <v>2.5316455696202445E-2</v>
      </c>
      <c r="AI49" s="73"/>
      <c r="AJ49" s="73"/>
      <c r="AK49" s="73"/>
      <c r="AL49" s="73"/>
      <c r="AM49" s="73"/>
      <c r="AN49" s="73"/>
    </row>
    <row r="50" spans="1:40" s="4" customFormat="1" ht="11.25">
      <c r="A50" s="32"/>
      <c r="B50" s="29"/>
      <c r="C50" s="30"/>
      <c r="D50" s="26"/>
      <c r="E50" s="26"/>
      <c r="F50" s="26"/>
      <c r="G50" s="26"/>
      <c r="H50" s="26"/>
      <c r="I50" s="26"/>
      <c r="K50" s="75"/>
      <c r="L50" s="75"/>
      <c r="M50" s="75"/>
      <c r="N50" s="75"/>
      <c r="O50" s="75"/>
      <c r="P50" s="75"/>
      <c r="Q50" s="75"/>
      <c r="R50" s="32"/>
      <c r="S50" s="29"/>
      <c r="T50" s="30"/>
      <c r="U50" s="83"/>
      <c r="V50" s="83"/>
      <c r="W50" s="83"/>
      <c r="X50" s="83"/>
      <c r="Y50" s="83"/>
      <c r="Z50" s="83"/>
      <c r="AA50" s="87"/>
      <c r="AC50" s="89"/>
      <c r="AD50" s="74">
        <f>(V49/U49)-1</f>
        <v>4.0050062578222745E-2</v>
      </c>
      <c r="AE50" s="74">
        <f t="shared" ref="AE50" si="110">(W49/V49)-1</f>
        <v>3.971119133573997E-2</v>
      </c>
      <c r="AF50" s="74">
        <f t="shared" ref="AF50" si="111">(X49/W49)-1</f>
        <v>3.9930555555555358E-2</v>
      </c>
      <c r="AG50" s="74">
        <f t="shared" ref="AG50" si="112">(Y49/X49)-1</f>
        <v>4.0066777963272182E-2</v>
      </c>
      <c r="AH50" s="74">
        <f t="shared" ref="AH50" si="113">(Z49/Y49)-1</f>
        <v>4.0128410914927803E-2</v>
      </c>
    </row>
    <row r="51" spans="1:40" s="4" customFormat="1" ht="11.25">
      <c r="A51" s="23">
        <v>23</v>
      </c>
      <c r="B51" s="24"/>
      <c r="C51" s="25" t="s">
        <v>6</v>
      </c>
      <c r="D51" s="26">
        <f>+'2013'!D51*1.0126</f>
        <v>16.39613889360135</v>
      </c>
      <c r="E51" s="26">
        <f t="shared" ref="E51:I51" si="114">+D51*1.04</f>
        <v>17.051984449345404</v>
      </c>
      <c r="F51" s="26">
        <f t="shared" si="114"/>
        <v>17.734063827319222</v>
      </c>
      <c r="G51" s="26">
        <f t="shared" si="114"/>
        <v>18.443426380411992</v>
      </c>
      <c r="H51" s="26">
        <f t="shared" si="114"/>
        <v>19.181163435628473</v>
      </c>
      <c r="I51" s="26">
        <f t="shared" si="114"/>
        <v>19.948409973053614</v>
      </c>
      <c r="K51" s="72">
        <f>(D51/D49)-1</f>
        <v>2.4411508282476069E-2</v>
      </c>
      <c r="L51" s="72">
        <f>(E51/E49)-1</f>
        <v>2.4411508282476291E-2</v>
      </c>
      <c r="M51" s="72">
        <f>(F51/F49)-1</f>
        <v>2.4411508282476291E-2</v>
      </c>
      <c r="N51" s="72">
        <f>(G51/G49)-1</f>
        <v>2.4411508282476513E-2</v>
      </c>
      <c r="O51" s="72">
        <f>(H51/H49)-1</f>
        <v>2.4411508282476513E-2</v>
      </c>
      <c r="P51" s="72">
        <f>(I51/I49)-1</f>
        <v>2.4411508282476513E-2</v>
      </c>
      <c r="Q51" s="72"/>
      <c r="R51" s="23">
        <v>23</v>
      </c>
      <c r="S51" s="24"/>
      <c r="T51" s="25" t="s">
        <v>6</v>
      </c>
      <c r="U51" s="26">
        <f>ROUND(U49*(1+0.025),2)</f>
        <v>16.38</v>
      </c>
      <c r="V51" s="26">
        <f>ROUND(U51*(1+0.04),2)</f>
        <v>17.04</v>
      </c>
      <c r="W51" s="26">
        <f t="shared" si="7"/>
        <v>17.72</v>
      </c>
      <c r="X51" s="26">
        <f t="shared" si="7"/>
        <v>18.43</v>
      </c>
      <c r="Y51" s="26">
        <f t="shared" si="7"/>
        <v>19.170000000000002</v>
      </c>
      <c r="Z51" s="26">
        <f t="shared" si="7"/>
        <v>19.940000000000001</v>
      </c>
      <c r="AA51" s="88">
        <f>Z51-ROUND(I51,2)</f>
        <v>-9.9999999999980105E-3</v>
      </c>
      <c r="AC51" s="84">
        <f>(U51/U49)-1</f>
        <v>2.5031289111389077E-2</v>
      </c>
      <c r="AD51" s="84">
        <f>(V51/V49)-1</f>
        <v>2.5270758122743597E-2</v>
      </c>
      <c r="AE51" s="84">
        <f>(W51/W49)-1</f>
        <v>2.5462962962962798E-2</v>
      </c>
      <c r="AF51" s="84">
        <f>(X51/X49)-1</f>
        <v>2.5598219254312715E-2</v>
      </c>
      <c r="AG51" s="84">
        <f>(Y51/Y49)-1</f>
        <v>2.5682182985553803E-2</v>
      </c>
      <c r="AH51" s="84">
        <f>(Z51/Z49)-1</f>
        <v>2.5720164609053464E-2</v>
      </c>
      <c r="AI51" s="73"/>
      <c r="AJ51" s="73"/>
      <c r="AK51" s="73"/>
      <c r="AL51" s="73"/>
      <c r="AM51" s="73"/>
      <c r="AN51" s="73"/>
    </row>
    <row r="52" spans="1:40" s="4" customFormat="1" ht="11.25">
      <c r="A52" s="23"/>
      <c r="B52" s="29"/>
      <c r="C52" s="30"/>
      <c r="D52" s="26"/>
      <c r="E52" s="26"/>
      <c r="F52" s="26"/>
      <c r="G52" s="26"/>
      <c r="H52" s="26"/>
      <c r="I52" s="26"/>
      <c r="K52" s="75"/>
      <c r="L52" s="75"/>
      <c r="M52" s="75"/>
      <c r="N52" s="75"/>
      <c r="O52" s="75"/>
      <c r="P52" s="75"/>
      <c r="Q52" s="75"/>
      <c r="R52" s="23"/>
      <c r="S52" s="29"/>
      <c r="T52" s="30"/>
      <c r="U52" s="83"/>
      <c r="V52" s="83"/>
      <c r="W52" s="83"/>
      <c r="X52" s="83"/>
      <c r="Y52" s="83"/>
      <c r="Z52" s="83"/>
      <c r="AA52" s="87"/>
      <c r="AC52" s="89"/>
      <c r="AD52" s="74">
        <f>(V51/U51)-1</f>
        <v>4.0293040293040372E-2</v>
      </c>
      <c r="AE52" s="74">
        <f t="shared" ref="AE52" si="115">(W51/V51)-1</f>
        <v>3.9906103286384997E-2</v>
      </c>
      <c r="AF52" s="74">
        <f t="shared" ref="AF52" si="116">(X51/W51)-1</f>
        <v>4.0067720090293468E-2</v>
      </c>
      <c r="AG52" s="74">
        <f t="shared" ref="AG52" si="117">(Y51/X51)-1</f>
        <v>4.0151926207270927E-2</v>
      </c>
      <c r="AH52" s="74">
        <f t="shared" ref="AH52" si="118">(Z51/Y51)-1</f>
        <v>4.016692749087114E-2</v>
      </c>
    </row>
    <row r="53" spans="1:40" s="4" customFormat="1" ht="11.25">
      <c r="A53" s="23">
        <v>24</v>
      </c>
      <c r="B53" s="24" t="s">
        <v>19</v>
      </c>
      <c r="C53" s="25" t="s">
        <v>6</v>
      </c>
      <c r="D53" s="26">
        <f>+'2013'!D53*1.0126</f>
        <v>16.814763716416703</v>
      </c>
      <c r="E53" s="26">
        <f t="shared" ref="E53:I53" si="119">+D53*1.04</f>
        <v>17.487354265073371</v>
      </c>
      <c r="F53" s="26">
        <f t="shared" si="119"/>
        <v>18.186848435676307</v>
      </c>
      <c r="G53" s="26">
        <f t="shared" si="119"/>
        <v>18.91432237310336</v>
      </c>
      <c r="H53" s="26">
        <f t="shared" si="119"/>
        <v>19.670895268027497</v>
      </c>
      <c r="I53" s="26">
        <f t="shared" si="119"/>
        <v>20.457731078748598</v>
      </c>
      <c r="K53" s="78">
        <f>(D53/D51)-1</f>
        <v>2.5531914893617058E-2</v>
      </c>
      <c r="L53" s="78">
        <f>(E53/E51)-1</f>
        <v>2.5531914893617058E-2</v>
      </c>
      <c r="M53" s="78">
        <f>(F53/F51)-1</f>
        <v>2.5531914893616836E-2</v>
      </c>
      <c r="N53" s="78">
        <f>(G53/G51)-1</f>
        <v>2.5531914893616836E-2</v>
      </c>
      <c r="O53" s="78">
        <f>(H53/H51)-1</f>
        <v>2.5531914893616836E-2</v>
      </c>
      <c r="P53" s="78">
        <f>(I53/I51)-1</f>
        <v>2.5531914893616836E-2</v>
      </c>
      <c r="Q53" s="78"/>
      <c r="R53" s="23">
        <v>24</v>
      </c>
      <c r="S53" s="24" t="s">
        <v>19</v>
      </c>
      <c r="T53" s="25" t="s">
        <v>6</v>
      </c>
      <c r="U53" s="26">
        <f>ROUND(U51*(1+0.025),2)</f>
        <v>16.79</v>
      </c>
      <c r="V53" s="26">
        <f>ROUND(U53*(1+0.04),2)</f>
        <v>17.46</v>
      </c>
      <c r="W53" s="26">
        <f t="shared" si="7"/>
        <v>18.16</v>
      </c>
      <c r="X53" s="26">
        <f t="shared" si="7"/>
        <v>18.89</v>
      </c>
      <c r="Y53" s="26">
        <f t="shared" si="7"/>
        <v>19.649999999999999</v>
      </c>
      <c r="Z53" s="26">
        <f t="shared" si="7"/>
        <v>20.440000000000001</v>
      </c>
      <c r="AA53" s="88">
        <f>Z53-ROUND(I53,2)</f>
        <v>-1.9999999999999574E-2</v>
      </c>
      <c r="AC53" s="84">
        <f>(U53/U51)-1</f>
        <v>2.5030525030524942E-2</v>
      </c>
      <c r="AD53" s="84">
        <f>(V53/V51)-1</f>
        <v>2.464788732394374E-2</v>
      </c>
      <c r="AE53" s="84">
        <f>(W53/W51)-1</f>
        <v>2.483069977426644E-2</v>
      </c>
      <c r="AF53" s="84">
        <f>(X53/X51)-1</f>
        <v>2.4959305480195315E-2</v>
      </c>
      <c r="AG53" s="84">
        <f>(Y53/Y51)-1</f>
        <v>2.5039123630672844E-2</v>
      </c>
      <c r="AH53" s="84">
        <f>(Z53/Z51)-1</f>
        <v>2.5075225677031021E-2</v>
      </c>
      <c r="AI53" s="73"/>
      <c r="AJ53" s="73"/>
      <c r="AK53" s="73"/>
      <c r="AL53" s="73"/>
      <c r="AM53" s="73"/>
      <c r="AN53" s="73"/>
    </row>
    <row r="54" spans="1:40" s="4" customFormat="1" ht="11.25">
      <c r="A54" s="32"/>
      <c r="B54" s="29"/>
      <c r="C54" s="30"/>
      <c r="D54" s="26"/>
      <c r="E54" s="26"/>
      <c r="F54" s="26"/>
      <c r="G54" s="26"/>
      <c r="H54" s="26"/>
      <c r="I54" s="26"/>
      <c r="K54" s="75"/>
      <c r="L54" s="75"/>
      <c r="M54" s="75"/>
      <c r="N54" s="75"/>
      <c r="O54" s="75"/>
      <c r="P54" s="75"/>
      <c r="Q54" s="75"/>
      <c r="R54" s="32"/>
      <c r="S54" s="29"/>
      <c r="T54" s="30"/>
      <c r="U54" s="83"/>
      <c r="V54" s="83"/>
      <c r="W54" s="83"/>
      <c r="X54" s="83"/>
      <c r="Y54" s="83"/>
      <c r="Z54" s="83"/>
      <c r="AA54" s="87"/>
      <c r="AC54" s="89"/>
      <c r="AD54" s="74">
        <f>(V53/U53)-1</f>
        <v>3.9904705181655897E-2</v>
      </c>
      <c r="AE54" s="74">
        <f t="shared" ref="AE54" si="120">(W53/V53)-1</f>
        <v>4.0091638029782217E-2</v>
      </c>
      <c r="AF54" s="74">
        <f t="shared" ref="AF54" si="121">(X53/W53)-1</f>
        <v>4.0198237885462618E-2</v>
      </c>
      <c r="AG54" s="74">
        <f t="shared" ref="AG54" si="122">(Y53/X53)-1</f>
        <v>4.0232927474854296E-2</v>
      </c>
      <c r="AH54" s="74">
        <f t="shared" ref="AH54" si="123">(Z53/Y53)-1</f>
        <v>4.0203562340967114E-2</v>
      </c>
    </row>
    <row r="55" spans="1:40" s="4" customFormat="1" ht="11.25">
      <c r="A55" s="23">
        <v>25</v>
      </c>
      <c r="B55" s="24"/>
      <c r="C55" s="25" t="s">
        <v>6</v>
      </c>
      <c r="D55" s="26">
        <f>+'2013'!D55*1.0126</f>
        <v>17.21943437847154</v>
      </c>
      <c r="E55" s="26">
        <f t="shared" ref="E55:I55" si="124">+D55*1.04</f>
        <v>17.908211753610402</v>
      </c>
      <c r="F55" s="26">
        <f t="shared" si="124"/>
        <v>18.624540223754821</v>
      </c>
      <c r="G55" s="26">
        <f t="shared" si="124"/>
        <v>19.369521832705015</v>
      </c>
      <c r="H55" s="26">
        <f t="shared" si="124"/>
        <v>20.144302706013217</v>
      </c>
      <c r="I55" s="26">
        <f t="shared" si="124"/>
        <v>20.950074814253746</v>
      </c>
      <c r="K55" s="72">
        <f>(D55/D53)-1</f>
        <v>2.4066390041493468E-2</v>
      </c>
      <c r="L55" s="72">
        <f>(E55/E53)-1</f>
        <v>2.4066390041493468E-2</v>
      </c>
      <c r="M55" s="72">
        <f>(F55/F53)-1</f>
        <v>2.406639004149369E-2</v>
      </c>
      <c r="N55" s="72">
        <f>(G55/G53)-1</f>
        <v>2.406639004149369E-2</v>
      </c>
      <c r="O55" s="72">
        <f>(H55/H53)-1</f>
        <v>2.406639004149369E-2</v>
      </c>
      <c r="P55" s="72">
        <f>(I55/I53)-1</f>
        <v>2.4066390041493468E-2</v>
      </c>
      <c r="Q55" s="72"/>
      <c r="R55" s="23">
        <v>25</v>
      </c>
      <c r="S55" s="24"/>
      <c r="T55" s="25" t="s">
        <v>6</v>
      </c>
      <c r="U55" s="26">
        <f>ROUND(U53*(1+0.025),2)</f>
        <v>17.21</v>
      </c>
      <c r="V55" s="26">
        <f>ROUND(U55*(1+0.04),2)</f>
        <v>17.899999999999999</v>
      </c>
      <c r="W55" s="26">
        <f t="shared" si="7"/>
        <v>18.62</v>
      </c>
      <c r="X55" s="26">
        <f t="shared" si="7"/>
        <v>19.36</v>
      </c>
      <c r="Y55" s="26">
        <f t="shared" si="7"/>
        <v>20.13</v>
      </c>
      <c r="Z55" s="26">
        <f t="shared" si="7"/>
        <v>20.94</v>
      </c>
      <c r="AA55" s="88">
        <f>Z55-ROUND(I55,2)</f>
        <v>-9.9999999999980105E-3</v>
      </c>
      <c r="AC55" s="84">
        <f>(U55/U53)-1</f>
        <v>2.501488981536637E-2</v>
      </c>
      <c r="AD55" s="84">
        <f>(V55/V53)-1</f>
        <v>2.5200458190148822E-2</v>
      </c>
      <c r="AE55" s="84">
        <f>(W55/W53)-1</f>
        <v>2.5330396475770955E-2</v>
      </c>
      <c r="AF55" s="84">
        <f>(X55/X53)-1</f>
        <v>2.4880889359449432E-2</v>
      </c>
      <c r="AG55" s="84">
        <f>(Y55/Y53)-1</f>
        <v>2.4427480916030531E-2</v>
      </c>
      <c r="AH55" s="84">
        <f>(Z55/Z53)-1</f>
        <v>2.4461839530332652E-2</v>
      </c>
      <c r="AI55" s="73"/>
      <c r="AJ55" s="73"/>
      <c r="AK55" s="73"/>
      <c r="AL55" s="73"/>
      <c r="AM55" s="73"/>
      <c r="AN55" s="73"/>
    </row>
    <row r="56" spans="1:40" s="4" customFormat="1" ht="11.25">
      <c r="A56" s="23"/>
      <c r="B56" s="29"/>
      <c r="C56" s="30"/>
      <c r="D56" s="26"/>
      <c r="E56" s="26"/>
      <c r="F56" s="26"/>
      <c r="G56" s="26"/>
      <c r="H56" s="26"/>
      <c r="I56" s="26"/>
      <c r="K56" s="75"/>
      <c r="L56" s="75"/>
      <c r="M56" s="75"/>
      <c r="N56" s="75"/>
      <c r="O56" s="75"/>
      <c r="P56" s="75"/>
      <c r="Q56" s="75"/>
      <c r="R56" s="23"/>
      <c r="S56" s="29"/>
      <c r="T56" s="30"/>
      <c r="U56" s="83"/>
      <c r="V56" s="83"/>
      <c r="W56" s="83"/>
      <c r="X56" s="83"/>
      <c r="Y56" s="83"/>
      <c r="Z56" s="83"/>
      <c r="AA56" s="87"/>
      <c r="AC56" s="89"/>
      <c r="AD56" s="74">
        <f>(V55/U55)-1</f>
        <v>4.0092969203951112E-2</v>
      </c>
      <c r="AE56" s="74">
        <f t="shared" ref="AE56" si="125">(W55/V55)-1</f>
        <v>4.0223463687151018E-2</v>
      </c>
      <c r="AF56" s="74">
        <f t="shared" ref="AF56" si="126">(X55/W55)-1</f>
        <v>3.9742212674543476E-2</v>
      </c>
      <c r="AG56" s="74">
        <f t="shared" ref="AG56" si="127">(Y55/X55)-1</f>
        <v>3.9772727272727293E-2</v>
      </c>
      <c r="AH56" s="74">
        <f t="shared" ref="AH56" si="128">(Z55/Y55)-1</f>
        <v>4.0238450074515653E-2</v>
      </c>
    </row>
    <row r="57" spans="1:40" s="4" customFormat="1" ht="11.25">
      <c r="A57" s="23">
        <v>26</v>
      </c>
      <c r="B57" s="24"/>
      <c r="C57" s="25" t="s">
        <v>6</v>
      </c>
      <c r="D57" s="26">
        <f>+'2013'!D57*1.0126</f>
        <v>17.652013362047413</v>
      </c>
      <c r="E57" s="26">
        <f t="shared" ref="E57:I57" si="129">+D57*1.04</f>
        <v>18.358093896529311</v>
      </c>
      <c r="F57" s="26">
        <f t="shared" si="129"/>
        <v>19.092417652390484</v>
      </c>
      <c r="G57" s="26">
        <f t="shared" si="129"/>
        <v>19.856114358486103</v>
      </c>
      <c r="H57" s="26">
        <f t="shared" si="129"/>
        <v>20.650358932825547</v>
      </c>
      <c r="I57" s="26">
        <f t="shared" si="129"/>
        <v>21.476373290138572</v>
      </c>
      <c r="K57" s="72">
        <f>(D57/D55)-1</f>
        <v>2.5121555915721627E-2</v>
      </c>
      <c r="L57" s="72">
        <f>(E57/E55)-1</f>
        <v>2.5121555915721849E-2</v>
      </c>
      <c r="M57" s="72">
        <f>(F57/F55)-1</f>
        <v>2.5121555915721627E-2</v>
      </c>
      <c r="N57" s="72">
        <f>(G57/G55)-1</f>
        <v>2.5121555915721627E-2</v>
      </c>
      <c r="O57" s="72">
        <f>(H57/H55)-1</f>
        <v>2.5121555915721405E-2</v>
      </c>
      <c r="P57" s="72">
        <f>(I57/I55)-1</f>
        <v>2.5121555915721627E-2</v>
      </c>
      <c r="Q57" s="72"/>
      <c r="R57" s="23">
        <v>26</v>
      </c>
      <c r="S57" s="24"/>
      <c r="T57" s="25" t="s">
        <v>6</v>
      </c>
      <c r="U57" s="26">
        <f>ROUND(U55*(1+0.025),2)</f>
        <v>17.64</v>
      </c>
      <c r="V57" s="26">
        <f>ROUND(U57*(1+0.04),2)</f>
        <v>18.350000000000001</v>
      </c>
      <c r="W57" s="26">
        <f t="shared" si="7"/>
        <v>19.079999999999998</v>
      </c>
      <c r="X57" s="26">
        <f t="shared" si="7"/>
        <v>19.84</v>
      </c>
      <c r="Y57" s="26">
        <f t="shared" si="7"/>
        <v>20.63</v>
      </c>
      <c r="Z57" s="26">
        <f t="shared" si="7"/>
        <v>21.46</v>
      </c>
      <c r="AA57" s="88">
        <f>Z57-ROUND(I57,2)</f>
        <v>-1.9999999999999574E-2</v>
      </c>
      <c r="AC57" s="84">
        <f>(U57/U55)-1</f>
        <v>2.4985473561882632E-2</v>
      </c>
      <c r="AD57" s="84">
        <f>(V57/V55)-1</f>
        <v>2.5139664804469497E-2</v>
      </c>
      <c r="AE57" s="84">
        <f>(W57/W55)-1</f>
        <v>2.4704618689580959E-2</v>
      </c>
      <c r="AF57" s="84">
        <f>(X57/X55)-1</f>
        <v>2.4793388429751984E-2</v>
      </c>
      <c r="AG57" s="84">
        <f>(Y57/Y55)-1</f>
        <v>2.483854942871333E-2</v>
      </c>
      <c r="AH57" s="84">
        <f>(Z57/Z55)-1</f>
        <v>2.4832855778414542E-2</v>
      </c>
      <c r="AI57" s="73"/>
      <c r="AJ57" s="73"/>
      <c r="AK57" s="73"/>
      <c r="AL57" s="73"/>
      <c r="AM57" s="73"/>
      <c r="AN57" s="73"/>
    </row>
    <row r="58" spans="1:40" s="4" customFormat="1" ht="11.25">
      <c r="A58" s="33"/>
      <c r="B58" s="29"/>
      <c r="C58" s="30"/>
      <c r="D58" s="26"/>
      <c r="E58" s="26"/>
      <c r="F58" s="26"/>
      <c r="G58" s="26"/>
      <c r="H58" s="26"/>
      <c r="I58" s="26"/>
      <c r="K58" s="75"/>
      <c r="L58" s="75"/>
      <c r="M58" s="75"/>
      <c r="N58" s="75"/>
      <c r="O58" s="75"/>
      <c r="P58" s="75"/>
      <c r="Q58" s="75"/>
      <c r="R58" s="33"/>
      <c r="S58" s="29"/>
      <c r="T58" s="30"/>
      <c r="U58" s="83"/>
      <c r="V58" s="83"/>
      <c r="W58" s="83"/>
      <c r="X58" s="83"/>
      <c r="Y58" s="83"/>
      <c r="Z58" s="83"/>
      <c r="AA58" s="87"/>
      <c r="AC58" s="89"/>
      <c r="AD58" s="74">
        <f>(V57/U57)-1</f>
        <v>4.0249433106575916E-2</v>
      </c>
      <c r="AE58" s="74">
        <f t="shared" ref="AE58" si="130">(W57/V57)-1</f>
        <v>3.9782016348773652E-2</v>
      </c>
      <c r="AF58" s="74">
        <f t="shared" ref="AF58" si="131">(X57/W57)-1</f>
        <v>3.9832285115304122E-2</v>
      </c>
      <c r="AG58" s="74">
        <f t="shared" ref="AG58" si="132">(Y57/X57)-1</f>
        <v>3.9818548387096753E-2</v>
      </c>
      <c r="AH58" s="74">
        <f t="shared" ref="AH58" si="133">(Z57/Y57)-1</f>
        <v>4.0232670867668574E-2</v>
      </c>
    </row>
    <row r="59" spans="1:40" s="4" customFormat="1" ht="11.25">
      <c r="A59" s="23">
        <v>27</v>
      </c>
      <c r="B59" s="34"/>
      <c r="C59" s="25" t="s">
        <v>6</v>
      </c>
      <c r="D59" s="26">
        <f>+'2013'!D59*1.0126</f>
        <v>18.098546506383787</v>
      </c>
      <c r="E59" s="26">
        <f t="shared" ref="E59:I59" si="134">+D59*1.04</f>
        <v>18.822488366639138</v>
      </c>
      <c r="F59" s="26">
        <f t="shared" si="134"/>
        <v>19.575387901304705</v>
      </c>
      <c r="G59" s="26">
        <f t="shared" si="134"/>
        <v>20.358403417356893</v>
      </c>
      <c r="H59" s="26">
        <f t="shared" si="134"/>
        <v>21.172739554051169</v>
      </c>
      <c r="I59" s="26">
        <f t="shared" si="134"/>
        <v>22.019649136213218</v>
      </c>
      <c r="K59" s="72">
        <f>(D59/D57)-1</f>
        <v>2.529644268774689E-2</v>
      </c>
      <c r="L59" s="72">
        <f>(E59/E57)-1</f>
        <v>2.5296442687746667E-2</v>
      </c>
      <c r="M59" s="72">
        <f>(F59/F57)-1</f>
        <v>2.5296442687746667E-2</v>
      </c>
      <c r="N59" s="72">
        <f>(G59/G57)-1</f>
        <v>2.529644268774689E-2</v>
      </c>
      <c r="O59" s="72">
        <f>(H59/H57)-1</f>
        <v>2.529644268774689E-2</v>
      </c>
      <c r="P59" s="72">
        <f>(I59/I57)-1</f>
        <v>2.529644268774689E-2</v>
      </c>
      <c r="Q59" s="72"/>
      <c r="R59" s="23">
        <v>27</v>
      </c>
      <c r="S59" s="34"/>
      <c r="T59" s="25" t="s">
        <v>6</v>
      </c>
      <c r="U59" s="26">
        <f>ROUND(U57*(1+0.025),2)</f>
        <v>18.079999999999998</v>
      </c>
      <c r="V59" s="26">
        <f>ROUND(U59*(1+0.04),2)</f>
        <v>18.8</v>
      </c>
      <c r="W59" s="26">
        <f t="shared" si="7"/>
        <v>19.55</v>
      </c>
      <c r="X59" s="26">
        <f t="shared" si="7"/>
        <v>20.329999999999998</v>
      </c>
      <c r="Y59" s="26">
        <f t="shared" si="7"/>
        <v>21.14</v>
      </c>
      <c r="Z59" s="26">
        <f t="shared" si="7"/>
        <v>21.99</v>
      </c>
      <c r="AA59" s="88">
        <f>Z59-ROUND(I59,2)</f>
        <v>-3.0000000000001137E-2</v>
      </c>
      <c r="AC59" s="84">
        <f>(U59/U57)-1</f>
        <v>2.4943310657596252E-2</v>
      </c>
      <c r="AD59" s="84">
        <f>(V59/V57)-1</f>
        <v>2.4523160762942808E-2</v>
      </c>
      <c r="AE59" s="84">
        <f>(W59/W57)-1</f>
        <v>2.4633123689727698E-2</v>
      </c>
      <c r="AF59" s="84">
        <f>(X59/X57)-1</f>
        <v>2.4697580645161255E-2</v>
      </c>
      <c r="AG59" s="84">
        <f>(Y59/Y57)-1</f>
        <v>2.4721279689772224E-2</v>
      </c>
      <c r="AH59" s="84">
        <f>(Z59/Z57)-1</f>
        <v>2.469711090400728E-2</v>
      </c>
      <c r="AI59" s="73"/>
      <c r="AJ59" s="73"/>
      <c r="AK59" s="73"/>
      <c r="AL59" s="73"/>
      <c r="AM59" s="73"/>
      <c r="AN59" s="73"/>
    </row>
    <row r="60" spans="1:40" s="4" customFormat="1" ht="11.25">
      <c r="A60" s="32"/>
      <c r="B60" s="35"/>
      <c r="C60" s="30"/>
      <c r="D60" s="26"/>
      <c r="E60" s="26"/>
      <c r="F60" s="26"/>
      <c r="G60" s="26"/>
      <c r="H60" s="26"/>
      <c r="I60" s="26"/>
      <c r="K60" s="75"/>
      <c r="L60" s="75"/>
      <c r="M60" s="75"/>
      <c r="N60" s="75"/>
      <c r="O60" s="75"/>
      <c r="P60" s="75"/>
      <c r="Q60" s="75"/>
      <c r="R60" s="32"/>
      <c r="S60" s="35"/>
      <c r="T60" s="30"/>
      <c r="U60" s="83"/>
      <c r="V60" s="83"/>
      <c r="W60" s="83"/>
      <c r="X60" s="83"/>
      <c r="Y60" s="83"/>
      <c r="Z60" s="83"/>
      <c r="AA60" s="87"/>
      <c r="AC60" s="89"/>
      <c r="AD60" s="74">
        <f>(V59/U59)-1</f>
        <v>3.9823008849557695E-2</v>
      </c>
      <c r="AE60" s="74">
        <f t="shared" ref="AE60" si="135">(W59/V59)-1</f>
        <v>3.9893617021276695E-2</v>
      </c>
      <c r="AF60" s="74">
        <f t="shared" ref="AF60" si="136">(X59/W59)-1</f>
        <v>3.9897698209718557E-2</v>
      </c>
      <c r="AG60" s="74">
        <f t="shared" ref="AG60" si="137">(Y59/X59)-1</f>
        <v>3.98425971470735E-2</v>
      </c>
      <c r="AH60" s="74">
        <f t="shared" ref="AH60" si="138">(Z59/Y59)-1</f>
        <v>4.0208136234626268E-2</v>
      </c>
    </row>
    <row r="61" spans="1:40" s="4" customFormat="1" ht="11.25">
      <c r="A61" s="23">
        <v>28</v>
      </c>
      <c r="B61" s="35"/>
      <c r="C61" s="25" t="s">
        <v>6</v>
      </c>
      <c r="D61" s="26">
        <f>+'2013'!D61*1.0126</f>
        <v>18.559033811480671</v>
      </c>
      <c r="E61" s="26">
        <f t="shared" ref="E61:I61" si="139">+D61*1.04</f>
        <v>19.301395163939898</v>
      </c>
      <c r="F61" s="26">
        <f t="shared" si="139"/>
        <v>20.073450970497493</v>
      </c>
      <c r="G61" s="26">
        <f t="shared" si="139"/>
        <v>20.876389009317393</v>
      </c>
      <c r="H61" s="26">
        <f t="shared" si="139"/>
        <v>21.711444569690091</v>
      </c>
      <c r="I61" s="26">
        <f t="shared" si="139"/>
        <v>22.579902352477696</v>
      </c>
      <c r="K61" s="72">
        <f>(D61/D59)-1</f>
        <v>2.5443330763299521E-2</v>
      </c>
      <c r="L61" s="72">
        <f>(E61/E59)-1</f>
        <v>2.5443330763299521E-2</v>
      </c>
      <c r="M61" s="72">
        <f>(F61/F59)-1</f>
        <v>2.5443330763299521E-2</v>
      </c>
      <c r="N61" s="72">
        <f>(G61/G59)-1</f>
        <v>2.5443330763299521E-2</v>
      </c>
      <c r="O61" s="72">
        <f>(H61/H59)-1</f>
        <v>2.5443330763299743E-2</v>
      </c>
      <c r="P61" s="72">
        <f>(I61/I59)-1</f>
        <v>2.5443330763299521E-2</v>
      </c>
      <c r="Q61" s="72"/>
      <c r="R61" s="23">
        <v>28</v>
      </c>
      <c r="S61" s="35"/>
      <c r="T61" s="25" t="s">
        <v>6</v>
      </c>
      <c r="U61" s="26">
        <f>ROUND(U59*(1+0.025),2)</f>
        <v>18.53</v>
      </c>
      <c r="V61" s="26">
        <f>ROUND(U61*(1+0.04),2)</f>
        <v>19.27</v>
      </c>
      <c r="W61" s="26">
        <f t="shared" si="7"/>
        <v>20.04</v>
      </c>
      <c r="X61" s="26">
        <f t="shared" si="7"/>
        <v>20.84</v>
      </c>
      <c r="Y61" s="26">
        <f t="shared" si="7"/>
        <v>21.67</v>
      </c>
      <c r="Z61" s="26">
        <f t="shared" si="7"/>
        <v>22.54</v>
      </c>
      <c r="AA61" s="88">
        <f>Z61-ROUND(I61,2)</f>
        <v>-3.9999999999999147E-2</v>
      </c>
      <c r="AC61" s="84">
        <f>(U61/U59)-1</f>
        <v>2.4889380530973559E-2</v>
      </c>
      <c r="AD61" s="84">
        <f>(V61/V59)-1</f>
        <v>2.4999999999999911E-2</v>
      </c>
      <c r="AE61" s="84">
        <f>(W61/W59)-1</f>
        <v>2.5063938618925752E-2</v>
      </c>
      <c r="AF61" s="84">
        <f>(X61/X59)-1</f>
        <v>2.5086079685194385E-2</v>
      </c>
      <c r="AG61" s="84">
        <f>(Y61/Y59)-1</f>
        <v>2.5070955534531647E-2</v>
      </c>
      <c r="AH61" s="84">
        <f>(Z61/Z59)-1</f>
        <v>2.5011368804001899E-2</v>
      </c>
      <c r="AI61" s="73"/>
      <c r="AJ61" s="73"/>
      <c r="AK61" s="73"/>
      <c r="AL61" s="73"/>
      <c r="AM61" s="73"/>
      <c r="AN61" s="73"/>
    </row>
    <row r="62" spans="1:40" s="4" customFormat="1" ht="11.25">
      <c r="A62" s="23"/>
      <c r="B62" s="29"/>
      <c r="C62" s="30"/>
      <c r="D62" s="26"/>
      <c r="E62" s="26"/>
      <c r="F62" s="26"/>
      <c r="G62" s="26"/>
      <c r="H62" s="26"/>
      <c r="I62" s="26"/>
      <c r="K62" s="75"/>
      <c r="L62" s="75"/>
      <c r="M62" s="75"/>
      <c r="N62" s="75"/>
      <c r="O62" s="75"/>
      <c r="P62" s="75"/>
      <c r="Q62" s="75"/>
      <c r="R62" s="23"/>
      <c r="S62" s="29"/>
      <c r="T62" s="30"/>
      <c r="U62" s="83"/>
      <c r="V62" s="83"/>
      <c r="W62" s="83"/>
      <c r="X62" s="83"/>
      <c r="Y62" s="83"/>
      <c r="Z62" s="83"/>
      <c r="AA62" s="87"/>
      <c r="AC62" s="89"/>
      <c r="AD62" s="74">
        <f>(V61/U61)-1</f>
        <v>3.9935240151106166E-2</v>
      </c>
      <c r="AE62" s="74">
        <f t="shared" ref="AE62" si="140">(W61/V61)-1</f>
        <v>3.9958484691229978E-2</v>
      </c>
      <c r="AF62" s="74">
        <f t="shared" ref="AF62" si="141">(X61/W61)-1</f>
        <v>3.9920159680638667E-2</v>
      </c>
      <c r="AG62" s="74">
        <f t="shared" ref="AG62" si="142">(Y61/X61)-1</f>
        <v>3.9827255278310991E-2</v>
      </c>
      <c r="AH62" s="74">
        <f t="shared" ref="AH62" si="143">(Z61/Y61)-1</f>
        <v>4.0147669589293944E-2</v>
      </c>
    </row>
    <row r="63" spans="1:40" s="4" customFormat="1" ht="11.25">
      <c r="A63" s="23">
        <v>29</v>
      </c>
      <c r="B63" s="35"/>
      <c r="C63" s="25" t="s">
        <v>6</v>
      </c>
      <c r="D63" s="26">
        <f>+'2013'!D63*1.0126</f>
        <v>19.019521116577561</v>
      </c>
      <c r="E63" s="26">
        <f t="shared" ref="E63:I63" si="144">+D63*1.04</f>
        <v>19.780301961240664</v>
      </c>
      <c r="F63" s="26">
        <f t="shared" si="144"/>
        <v>20.571514039690292</v>
      </c>
      <c r="G63" s="26">
        <f t="shared" si="144"/>
        <v>21.394374601277907</v>
      </c>
      <c r="H63" s="26">
        <f t="shared" si="144"/>
        <v>22.250149585329023</v>
      </c>
      <c r="I63" s="26">
        <f t="shared" si="144"/>
        <v>23.140155568742184</v>
      </c>
      <c r="K63" s="72">
        <f>(D63/D61)-1</f>
        <v>2.4812030075187952E-2</v>
      </c>
      <c r="L63" s="72">
        <f>(E63/E61)-1</f>
        <v>2.4812030075187952E-2</v>
      </c>
      <c r="M63" s="72">
        <f>(F63/F61)-1</f>
        <v>2.4812030075188174E-2</v>
      </c>
      <c r="N63" s="72">
        <f>(G63/G61)-1</f>
        <v>2.4812030075188396E-2</v>
      </c>
      <c r="O63" s="72">
        <f>(H63/H61)-1</f>
        <v>2.4812030075188174E-2</v>
      </c>
      <c r="P63" s="72">
        <f>(I63/I61)-1</f>
        <v>2.4812030075188174E-2</v>
      </c>
      <c r="Q63" s="72"/>
      <c r="R63" s="23">
        <v>29</v>
      </c>
      <c r="S63" s="35"/>
      <c r="T63" s="25" t="s">
        <v>6</v>
      </c>
      <c r="U63" s="26">
        <f>ROUND(U61*(1+0.025),2)</f>
        <v>18.989999999999998</v>
      </c>
      <c r="V63" s="26">
        <f>ROUND(U63*(1+0.04),2)</f>
        <v>19.75</v>
      </c>
      <c r="W63" s="26">
        <f t="shared" si="7"/>
        <v>20.54</v>
      </c>
      <c r="X63" s="26">
        <f t="shared" si="7"/>
        <v>21.36</v>
      </c>
      <c r="Y63" s="26">
        <f t="shared" si="7"/>
        <v>22.21</v>
      </c>
      <c r="Z63" s="26">
        <f t="shared" si="7"/>
        <v>23.1</v>
      </c>
      <c r="AA63" s="88">
        <f>Z63-ROUND(I63,2)</f>
        <v>-3.9999999999999147E-2</v>
      </c>
      <c r="AC63" s="84">
        <f>(U63/U61)-1</f>
        <v>2.4824608742579413E-2</v>
      </c>
      <c r="AD63" s="84">
        <f>(V63/V61)-1</f>
        <v>2.4909185262065314E-2</v>
      </c>
      <c r="AE63" s="84">
        <f>(W63/W61)-1</f>
        <v>2.4950099800399306E-2</v>
      </c>
      <c r="AF63" s="84">
        <f>(X63/X61)-1</f>
        <v>2.4952015355086399E-2</v>
      </c>
      <c r="AG63" s="84">
        <f>(Y63/Y61)-1</f>
        <v>2.4919243193354923E-2</v>
      </c>
      <c r="AH63" s="84">
        <f>(Z63/Z61)-1</f>
        <v>2.4844720496894457E-2</v>
      </c>
      <c r="AI63" s="73"/>
      <c r="AJ63" s="73"/>
      <c r="AK63" s="73"/>
      <c r="AL63" s="73"/>
      <c r="AM63" s="73"/>
      <c r="AN63" s="73"/>
    </row>
    <row r="64" spans="1:40" s="4" customFormat="1" ht="12" thickBot="1">
      <c r="A64" s="41"/>
      <c r="B64" s="39"/>
      <c r="C64" s="55"/>
      <c r="D64" s="37"/>
      <c r="E64" s="37"/>
      <c r="F64" s="37"/>
      <c r="G64" s="37"/>
      <c r="H64" s="37"/>
      <c r="I64" s="37"/>
      <c r="K64" s="75"/>
      <c r="L64" s="75"/>
      <c r="M64" s="75"/>
      <c r="N64" s="75"/>
      <c r="O64" s="75"/>
      <c r="P64" s="75"/>
      <c r="Q64" s="75"/>
      <c r="R64" s="41"/>
      <c r="S64" s="39"/>
      <c r="T64" s="55"/>
      <c r="U64" s="83"/>
      <c r="V64" s="83"/>
      <c r="W64" s="83"/>
      <c r="X64" s="83"/>
      <c r="Y64" s="83"/>
      <c r="Z64" s="83"/>
      <c r="AA64" s="87"/>
      <c r="AC64" s="89"/>
      <c r="AD64" s="74">
        <f>(V63/U63)-1</f>
        <v>4.0021063717746275E-2</v>
      </c>
      <c r="AE64" s="74">
        <f t="shared" ref="AE64" si="145">(W63/V63)-1</f>
        <v>4.0000000000000036E-2</v>
      </c>
      <c r="AF64" s="74">
        <f t="shared" ref="AF64" si="146">(X63/W63)-1</f>
        <v>3.992210321324241E-2</v>
      </c>
      <c r="AG64" s="74">
        <f t="shared" ref="AG64" si="147">(Y63/X63)-1</f>
        <v>3.9794007490636663E-2</v>
      </c>
      <c r="AH64" s="74">
        <f t="shared" ref="AH64" si="148">(Z63/Y63)-1</f>
        <v>4.0072039621791955E-2</v>
      </c>
    </row>
    <row r="65" spans="1:40" s="4" customFormat="1" ht="15" customHeight="1">
      <c r="A65" s="44">
        <v>30</v>
      </c>
      <c r="B65" s="45"/>
      <c r="C65" s="46" t="s">
        <v>6</v>
      </c>
      <c r="D65" s="47">
        <f>+'2013'!D65*1.0126</f>
        <v>19.493962582434964</v>
      </c>
      <c r="E65" s="47">
        <f t="shared" ref="E65:I65" si="149">+D65*1.04</f>
        <v>20.273721085732362</v>
      </c>
      <c r="F65" s="47">
        <f t="shared" si="149"/>
        <v>21.084669929161656</v>
      </c>
      <c r="G65" s="47">
        <f t="shared" si="149"/>
        <v>21.928056726328123</v>
      </c>
      <c r="H65" s="47">
        <f t="shared" si="149"/>
        <v>22.805178995381247</v>
      </c>
      <c r="I65" s="47">
        <f t="shared" si="149"/>
        <v>23.717386155196497</v>
      </c>
      <c r="K65" s="72">
        <f>(D65/D63)-1</f>
        <v>2.4944974321350122E-2</v>
      </c>
      <c r="L65" s="72">
        <f>(E65/E63)-1</f>
        <v>2.4944974321350122E-2</v>
      </c>
      <c r="M65" s="72">
        <f>(F65/F63)-1</f>
        <v>2.49449743213499E-2</v>
      </c>
      <c r="N65" s="72">
        <f>(G65/G63)-1</f>
        <v>2.49449743213499E-2</v>
      </c>
      <c r="O65" s="72">
        <f>(H65/H63)-1</f>
        <v>2.49449743213499E-2</v>
      </c>
      <c r="P65" s="72">
        <f>(I65/I63)-1</f>
        <v>2.4944974321349678E-2</v>
      </c>
      <c r="Q65" s="72"/>
      <c r="R65" s="44">
        <v>30</v>
      </c>
      <c r="S65" s="45"/>
      <c r="T65" s="46" t="s">
        <v>6</v>
      </c>
      <c r="U65" s="26">
        <f>ROUND(U63*(1+0.025),2)</f>
        <v>19.46</v>
      </c>
      <c r="V65" s="26">
        <f>ROUND(U65*(1+0.04),2)</f>
        <v>20.239999999999998</v>
      </c>
      <c r="W65" s="26">
        <f t="shared" si="7"/>
        <v>21.05</v>
      </c>
      <c r="X65" s="26">
        <f t="shared" si="7"/>
        <v>21.89</v>
      </c>
      <c r="Y65" s="26">
        <f t="shared" si="7"/>
        <v>22.77</v>
      </c>
      <c r="Z65" s="26">
        <f t="shared" si="7"/>
        <v>23.68</v>
      </c>
      <c r="AA65" s="88">
        <f>Z65-ROUND(I65,2)</f>
        <v>-3.9999999999999147E-2</v>
      </c>
      <c r="AC65" s="84">
        <f>(U65/U63)-1</f>
        <v>2.4749868351764182E-2</v>
      </c>
      <c r="AD65" s="84">
        <f>(V65/V63)-1</f>
        <v>2.4810126582278436E-2</v>
      </c>
      <c r="AE65" s="84">
        <f>(W65/W63)-1</f>
        <v>2.4829600778967897E-2</v>
      </c>
      <c r="AF65" s="84">
        <f>(X65/X63)-1</f>
        <v>2.4812734082397148E-2</v>
      </c>
      <c r="AG65" s="84">
        <f>(Y65/Y63)-1</f>
        <v>2.5213867627194908E-2</v>
      </c>
      <c r="AH65" s="84">
        <f>(Z65/Z63)-1</f>
        <v>2.510822510822508E-2</v>
      </c>
      <c r="AI65" s="73"/>
      <c r="AJ65" s="73"/>
      <c r="AK65" s="73"/>
      <c r="AL65" s="73"/>
      <c r="AM65" s="73"/>
      <c r="AN65" s="73"/>
    </row>
    <row r="66" spans="1:40" s="4" customFormat="1" ht="11.25">
      <c r="A66" s="23"/>
      <c r="B66" s="24"/>
      <c r="C66" s="25"/>
      <c r="D66" s="26"/>
      <c r="E66" s="26"/>
      <c r="F66" s="26"/>
      <c r="G66" s="26"/>
      <c r="H66" s="26"/>
      <c r="I66" s="26"/>
      <c r="K66" s="75"/>
      <c r="L66" s="75"/>
      <c r="M66" s="75"/>
      <c r="N66" s="75"/>
      <c r="O66" s="75"/>
      <c r="P66" s="75"/>
      <c r="Q66" s="75"/>
      <c r="R66" s="23"/>
      <c r="S66" s="24"/>
      <c r="T66" s="25"/>
      <c r="U66" s="83"/>
      <c r="V66" s="83"/>
      <c r="W66" s="83"/>
      <c r="X66" s="83"/>
      <c r="Y66" s="83"/>
      <c r="Z66" s="83"/>
      <c r="AA66" s="87"/>
      <c r="AC66" s="89"/>
      <c r="AD66" s="74">
        <f>(V65/U65)-1</f>
        <v>4.0082219938334829E-2</v>
      </c>
      <c r="AE66" s="74">
        <f t="shared" ref="AE66" si="150">(W65/V65)-1</f>
        <v>4.0019762845849849E-2</v>
      </c>
      <c r="AF66" s="74">
        <f t="shared" ref="AF66" si="151">(X65/W65)-1</f>
        <v>3.9904988123515395E-2</v>
      </c>
      <c r="AG66" s="74">
        <f t="shared" ref="AG66" si="152">(Y65/X65)-1</f>
        <v>4.020100502512558E-2</v>
      </c>
      <c r="AH66" s="74">
        <f t="shared" ref="AH66" si="153">(Z65/Y65)-1</f>
        <v>3.996486605182259E-2</v>
      </c>
    </row>
    <row r="67" spans="1:40" s="4" customFormat="1" ht="11.25">
      <c r="A67" s="23">
        <v>31</v>
      </c>
      <c r="B67" s="29" t="s">
        <v>20</v>
      </c>
      <c r="C67" s="25" t="s">
        <v>6</v>
      </c>
      <c r="D67" s="26">
        <f>+'2013'!D67*1.0126</f>
        <v>19.982358209052876</v>
      </c>
      <c r="E67" s="26">
        <f t="shared" ref="E67:I67" si="154">+D67*1.04</f>
        <v>20.781652537414992</v>
      </c>
      <c r="F67" s="26">
        <f t="shared" si="154"/>
        <v>21.612918638911591</v>
      </c>
      <c r="G67" s="26">
        <f t="shared" si="154"/>
        <v>22.477435384468055</v>
      </c>
      <c r="H67" s="26">
        <f t="shared" si="154"/>
        <v>23.376532799846778</v>
      </c>
      <c r="I67" s="26">
        <f t="shared" si="154"/>
        <v>24.311594111840652</v>
      </c>
      <c r="K67" s="79">
        <f>(D67/D65)-1</f>
        <v>2.5053686471009362E-2</v>
      </c>
      <c r="L67" s="79">
        <f>(E67/E65)-1</f>
        <v>2.5053686471009362E-2</v>
      </c>
      <c r="M67" s="79">
        <f>(F67/F65)-1</f>
        <v>2.5053686471009362E-2</v>
      </c>
      <c r="N67" s="79">
        <f>(G67/G65)-1</f>
        <v>2.5053686471009362E-2</v>
      </c>
      <c r="O67" s="79">
        <f>(H67/H65)-1</f>
        <v>2.5053686471009362E-2</v>
      </c>
      <c r="P67" s="79">
        <f>(I67/I65)-1</f>
        <v>2.5053686471009584E-2</v>
      </c>
      <c r="Q67" s="79"/>
      <c r="R67" s="23">
        <v>31</v>
      </c>
      <c r="S67" s="29" t="s">
        <v>20</v>
      </c>
      <c r="T67" s="25" t="s">
        <v>6</v>
      </c>
      <c r="U67" s="26">
        <f>ROUND(U65*(1+0.025),2)</f>
        <v>19.95</v>
      </c>
      <c r="V67" s="26">
        <f>ROUND(U67*(1+0.04),2)</f>
        <v>20.75</v>
      </c>
      <c r="W67" s="26">
        <f t="shared" si="7"/>
        <v>21.58</v>
      </c>
      <c r="X67" s="26">
        <f t="shared" si="7"/>
        <v>22.44</v>
      </c>
      <c r="Y67" s="26">
        <f t="shared" si="7"/>
        <v>23.34</v>
      </c>
      <c r="Z67" s="26">
        <f t="shared" si="7"/>
        <v>24.27</v>
      </c>
      <c r="AA67" s="88">
        <f>Z67-ROUND(I67,2)</f>
        <v>-3.9999999999999147E-2</v>
      </c>
      <c r="AC67" s="84">
        <f>(U67/U65)-1</f>
        <v>2.5179856115107757E-2</v>
      </c>
      <c r="AD67" s="84">
        <f>(V67/V65)-1</f>
        <v>2.5197628458498045E-2</v>
      </c>
      <c r="AE67" s="84">
        <f>(W67/W65)-1</f>
        <v>2.5178147268408502E-2</v>
      </c>
      <c r="AF67" s="84">
        <f>(X67/X65)-1</f>
        <v>2.5125628140703515E-2</v>
      </c>
      <c r="AG67" s="84">
        <f>(Y67/Y65)-1</f>
        <v>2.5032938076416267E-2</v>
      </c>
      <c r="AH67" s="84">
        <f>(Z67/Z65)-1</f>
        <v>2.4915540540540571E-2</v>
      </c>
    </row>
    <row r="68" spans="1:40" s="4" customFormat="1" ht="11.25">
      <c r="A68" s="23"/>
      <c r="B68" s="29" t="s">
        <v>21</v>
      </c>
      <c r="C68" s="30"/>
      <c r="D68" s="26"/>
      <c r="E68" s="26"/>
      <c r="F68" s="26"/>
      <c r="G68" s="26"/>
      <c r="H68" s="26"/>
      <c r="I68" s="26"/>
      <c r="K68" s="75"/>
      <c r="L68" s="75"/>
      <c r="M68" s="75"/>
      <c r="N68" s="75"/>
      <c r="O68" s="75"/>
      <c r="P68" s="75"/>
      <c r="Q68" s="75"/>
      <c r="R68" s="23"/>
      <c r="S68" s="29" t="s">
        <v>21</v>
      </c>
      <c r="T68" s="30"/>
      <c r="U68" s="83"/>
      <c r="V68" s="83"/>
      <c r="W68" s="83"/>
      <c r="X68" s="83"/>
      <c r="Y68" s="83"/>
      <c r="Z68" s="83"/>
      <c r="AA68" s="87"/>
      <c r="AC68" s="89"/>
      <c r="AD68" s="74">
        <f>(V67/U67)-1</f>
        <v>4.0100250626566414E-2</v>
      </c>
      <c r="AE68" s="74">
        <f t="shared" ref="AE68" si="155">(W67/V67)-1</f>
        <v>3.9999999999999813E-2</v>
      </c>
      <c r="AF68" s="74">
        <f t="shared" ref="AF68" si="156">(X67/W67)-1</f>
        <v>3.9851714550509953E-2</v>
      </c>
      <c r="AG68" s="74">
        <f t="shared" ref="AG68" si="157">(Y67/X67)-1</f>
        <v>4.0106951871657692E-2</v>
      </c>
      <c r="AH68" s="74">
        <f t="shared" ref="AH68" si="158">(Z67/Y67)-1</f>
        <v>3.9845758354755789E-2</v>
      </c>
    </row>
    <row r="69" spans="1:40" s="4" customFormat="1" ht="11.25">
      <c r="A69" s="23"/>
      <c r="B69" s="29" t="s">
        <v>22</v>
      </c>
      <c r="C69" s="30"/>
      <c r="D69" s="26"/>
      <c r="E69" s="26"/>
      <c r="F69" s="26"/>
      <c r="G69" s="26"/>
      <c r="H69" s="26"/>
      <c r="I69" s="26"/>
      <c r="K69" s="75"/>
      <c r="L69" s="75"/>
      <c r="M69" s="75"/>
      <c r="N69" s="75"/>
      <c r="O69" s="75"/>
      <c r="P69" s="75"/>
      <c r="Q69" s="75"/>
      <c r="R69" s="23"/>
      <c r="S69" s="29" t="s">
        <v>22</v>
      </c>
      <c r="T69" s="30"/>
      <c r="U69" s="26"/>
      <c r="V69" s="26"/>
      <c r="W69" s="26"/>
      <c r="X69" s="26"/>
      <c r="Y69" s="26"/>
      <c r="Z69" s="26"/>
      <c r="AA69" s="43"/>
      <c r="AC69" s="89"/>
      <c r="AD69" s="89"/>
      <c r="AE69" s="89"/>
      <c r="AF69" s="89"/>
      <c r="AG69" s="89"/>
      <c r="AH69" s="89"/>
    </row>
    <row r="70" spans="1:40" s="4" customFormat="1" ht="11.25">
      <c r="A70" s="23"/>
      <c r="B70" s="29"/>
      <c r="C70" s="30"/>
      <c r="D70" s="26"/>
      <c r="E70" s="26"/>
      <c r="F70" s="26"/>
      <c r="G70" s="26"/>
      <c r="H70" s="26"/>
      <c r="I70" s="26"/>
      <c r="K70" s="75"/>
      <c r="L70" s="75"/>
      <c r="M70" s="75"/>
      <c r="N70" s="75"/>
      <c r="O70" s="75"/>
      <c r="P70" s="75"/>
      <c r="Q70" s="75"/>
      <c r="R70" s="23"/>
      <c r="S70" s="29"/>
      <c r="T70" s="30"/>
      <c r="U70" s="26"/>
      <c r="V70" s="26"/>
      <c r="W70" s="26"/>
      <c r="X70" s="26"/>
      <c r="Y70" s="26"/>
      <c r="Z70" s="26"/>
      <c r="AA70" s="43"/>
      <c r="AC70" s="89"/>
      <c r="AD70" s="89"/>
      <c r="AE70" s="89"/>
      <c r="AF70" s="89"/>
      <c r="AG70" s="89"/>
      <c r="AH70" s="89"/>
    </row>
    <row r="71" spans="1:40" s="4" customFormat="1" ht="11.25">
      <c r="A71" s="23">
        <v>32</v>
      </c>
      <c r="B71" s="34"/>
      <c r="C71" s="25" t="s">
        <v>6</v>
      </c>
      <c r="D71" s="26">
        <f>+'2013'!D71*1.0126</f>
        <v>20.48470799643129</v>
      </c>
      <c r="E71" s="26">
        <f t="shared" ref="E71:I71" si="159">+D71*1.04</f>
        <v>21.304096316288543</v>
      </c>
      <c r="F71" s="26">
        <f t="shared" si="159"/>
        <v>22.156260168940086</v>
      </c>
      <c r="G71" s="26">
        <f t="shared" si="159"/>
        <v>23.04251057569769</v>
      </c>
      <c r="H71" s="26">
        <f t="shared" si="159"/>
        <v>23.964210998725598</v>
      </c>
      <c r="I71" s="26">
        <f t="shared" si="159"/>
        <v>24.922779438674624</v>
      </c>
      <c r="K71" s="80">
        <f>(D71/D67)-1</f>
        <v>2.5139664804468831E-2</v>
      </c>
      <c r="L71" s="80">
        <f>(E71/E67)-1</f>
        <v>2.5139664804468831E-2</v>
      </c>
      <c r="M71" s="80">
        <f>(F71/F67)-1</f>
        <v>2.5139664804468831E-2</v>
      </c>
      <c r="N71" s="80">
        <f>(G71/G67)-1</f>
        <v>2.5139664804468831E-2</v>
      </c>
      <c r="O71" s="80">
        <f>(H71/H67)-1</f>
        <v>2.5139664804468831E-2</v>
      </c>
      <c r="P71" s="80">
        <f>(I71/I67)-1</f>
        <v>2.5139664804468831E-2</v>
      </c>
      <c r="Q71" s="80"/>
      <c r="R71" s="23">
        <v>32</v>
      </c>
      <c r="S71" s="34"/>
      <c r="T71" s="25" t="s">
        <v>6</v>
      </c>
      <c r="U71" s="26">
        <f>ROUND(U67*(1+0.025),2)</f>
        <v>20.45</v>
      </c>
      <c r="V71" s="26">
        <f>ROUND(U71*(1+0.04),2)</f>
        <v>21.27</v>
      </c>
      <c r="W71" s="26">
        <f t="shared" ref="W71:Z71" si="160">ROUND(V71*(1+0.04),2)</f>
        <v>22.12</v>
      </c>
      <c r="X71" s="26">
        <f t="shared" si="160"/>
        <v>23</v>
      </c>
      <c r="Y71" s="26">
        <f t="shared" si="160"/>
        <v>23.92</v>
      </c>
      <c r="Z71" s="26">
        <f t="shared" si="160"/>
        <v>24.88</v>
      </c>
      <c r="AA71" s="88">
        <f>Z71-ROUND(I71,2)</f>
        <v>-4.00000000000027E-2</v>
      </c>
      <c r="AC71" s="84">
        <f>(U71/U67)-1</f>
        <v>2.506265664160412E-2</v>
      </c>
      <c r="AD71" s="84">
        <f>(V71/V67)-1</f>
        <v>2.5060240963855396E-2</v>
      </c>
      <c r="AE71" s="84">
        <f>(W71/W67)-1</f>
        <v>2.5023169601482875E-2</v>
      </c>
      <c r="AF71" s="84">
        <f>(X71/X67)-1</f>
        <v>2.4955436720142554E-2</v>
      </c>
      <c r="AG71" s="84">
        <f>(Y71/Y67)-1</f>
        <v>2.4850042844901443E-2</v>
      </c>
      <c r="AH71" s="84">
        <f>(Z71/Z67)-1</f>
        <v>2.513391017717348E-2</v>
      </c>
    </row>
    <row r="72" spans="1:40" s="4" customFormat="1" ht="11.25">
      <c r="A72" s="32"/>
      <c r="B72" s="29"/>
      <c r="C72" s="30"/>
      <c r="D72" s="26"/>
      <c r="E72" s="26"/>
      <c r="F72" s="26"/>
      <c r="G72" s="26"/>
      <c r="H72" s="26"/>
      <c r="I72" s="26"/>
      <c r="K72" s="75"/>
      <c r="L72" s="75"/>
      <c r="M72" s="75"/>
      <c r="N72" s="75"/>
      <c r="O72" s="75"/>
      <c r="P72" s="75"/>
      <c r="Q72" s="75"/>
      <c r="R72" s="32"/>
      <c r="S72" s="29"/>
      <c r="T72" s="30"/>
      <c r="U72" s="83"/>
      <c r="V72" s="83"/>
      <c r="W72" s="83"/>
      <c r="X72" s="83"/>
      <c r="Y72" s="83"/>
      <c r="Z72" s="83"/>
      <c r="AA72" s="87"/>
      <c r="AC72" s="89"/>
      <c r="AD72" s="74">
        <f>(V71/U71)-1</f>
        <v>4.0097799511002563E-2</v>
      </c>
      <c r="AE72" s="74">
        <f t="shared" ref="AE72" si="161">(W71/V71)-1</f>
        <v>3.9962388340385679E-2</v>
      </c>
      <c r="AF72" s="74">
        <f t="shared" ref="AF72" si="162">(X71/W71)-1</f>
        <v>3.9783001808318286E-2</v>
      </c>
      <c r="AG72" s="74">
        <f t="shared" ref="AG72" si="163">(Y71/X71)-1</f>
        <v>4.0000000000000036E-2</v>
      </c>
      <c r="AH72" s="74">
        <f t="shared" ref="AH72" si="164">(Z71/Y71)-1</f>
        <v>4.013377926421402E-2</v>
      </c>
    </row>
    <row r="73" spans="1:40" s="4" customFormat="1" ht="11.25">
      <c r="A73" s="23">
        <v>33</v>
      </c>
      <c r="B73" s="35"/>
      <c r="C73" s="25" t="s">
        <v>6</v>
      </c>
      <c r="D73" s="26">
        <f>+'2013'!D73*1.0126</f>
        <v>21.001011944570227</v>
      </c>
      <c r="E73" s="26">
        <f t="shared" ref="E73:I78" si="165">+D73*1.04</f>
        <v>21.841052422353037</v>
      </c>
      <c r="F73" s="26">
        <f t="shared" si="165"/>
        <v>22.714694519247161</v>
      </c>
      <c r="G73" s="26">
        <f t="shared" si="165"/>
        <v>23.623282300017049</v>
      </c>
      <c r="H73" s="26">
        <f t="shared" si="165"/>
        <v>24.568213592017731</v>
      </c>
      <c r="I73" s="26">
        <f t="shared" si="165"/>
        <v>25.550942135698442</v>
      </c>
      <c r="K73" s="72">
        <f>(D73/D71)-1</f>
        <v>2.5204359673024479E-2</v>
      </c>
      <c r="L73" s="72">
        <f>(E73/E71)-1</f>
        <v>2.5204359673024479E-2</v>
      </c>
      <c r="M73" s="72">
        <f>(F73/F71)-1</f>
        <v>2.5204359673024479E-2</v>
      </c>
      <c r="N73" s="72">
        <f>(G73/G71)-1</f>
        <v>2.5204359673024701E-2</v>
      </c>
      <c r="O73" s="72">
        <f>(H73/H71)-1</f>
        <v>2.5204359673024701E-2</v>
      </c>
      <c r="P73" s="72">
        <f>(I73/I71)-1</f>
        <v>2.5204359673024701E-2</v>
      </c>
      <c r="Q73" s="72"/>
      <c r="R73" s="23">
        <v>33</v>
      </c>
      <c r="S73" s="35"/>
      <c r="T73" s="25" t="s">
        <v>6</v>
      </c>
      <c r="U73" s="26">
        <f>ROUND(U71*(1+0.025),2)</f>
        <v>20.96</v>
      </c>
      <c r="V73" s="26">
        <f>ROUND(U73*(1+0.04),2)</f>
        <v>21.8</v>
      </c>
      <c r="W73" s="26">
        <f t="shared" ref="W73:Z73" si="166">ROUND(V73*(1+0.04),2)</f>
        <v>22.67</v>
      </c>
      <c r="X73" s="26">
        <f t="shared" si="166"/>
        <v>23.58</v>
      </c>
      <c r="Y73" s="26">
        <f t="shared" si="166"/>
        <v>24.52</v>
      </c>
      <c r="Z73" s="26">
        <f t="shared" si="166"/>
        <v>25.5</v>
      </c>
      <c r="AA73" s="88">
        <f>Z73-ROUND(I73,2)</f>
        <v>-5.0000000000000711E-2</v>
      </c>
      <c r="AC73" s="84">
        <f>(U73/U71)-1</f>
        <v>2.4938875305623442E-2</v>
      </c>
      <c r="AD73" s="84">
        <f>(V73/V71)-1</f>
        <v>2.4917724494593285E-2</v>
      </c>
      <c r="AE73" s="84">
        <f>(W73/W71)-1</f>
        <v>2.4864376130198984E-2</v>
      </c>
      <c r="AF73" s="84">
        <f>(X73/X71)-1</f>
        <v>2.5217391304347858E-2</v>
      </c>
      <c r="AG73" s="84">
        <f>(Y73/Y71)-1</f>
        <v>2.5083612040133652E-2</v>
      </c>
      <c r="AH73" s="84">
        <f>(Z73/Z71)-1</f>
        <v>2.4919614147909996E-2</v>
      </c>
    </row>
    <row r="74" spans="1:40" s="4" customFormat="1" ht="11.25">
      <c r="A74" s="32"/>
      <c r="B74" s="29"/>
      <c r="C74" s="30"/>
      <c r="D74" s="26"/>
      <c r="E74" s="26"/>
      <c r="F74" s="26"/>
      <c r="G74" s="26"/>
      <c r="H74" s="26"/>
      <c r="I74" s="26"/>
      <c r="K74" s="75"/>
      <c r="L74" s="75"/>
      <c r="M74" s="75"/>
      <c r="N74" s="75"/>
      <c r="O74" s="75"/>
      <c r="P74" s="75"/>
      <c r="Q74" s="75"/>
      <c r="R74" s="32"/>
      <c r="S74" s="29"/>
      <c r="T74" s="30"/>
      <c r="U74" s="83"/>
      <c r="V74" s="83"/>
      <c r="W74" s="83"/>
      <c r="X74" s="83"/>
      <c r="Y74" s="83"/>
      <c r="Z74" s="83"/>
      <c r="AA74" s="87"/>
      <c r="AC74" s="89"/>
      <c r="AD74" s="74">
        <f>(V73/U73)-1</f>
        <v>4.0076335877862634E-2</v>
      </c>
      <c r="AE74" s="74">
        <f t="shared" ref="AE74" si="167">(W73/V73)-1</f>
        <v>3.9908256880734072E-2</v>
      </c>
      <c r="AF74" s="74">
        <f t="shared" ref="AF74" si="168">(X73/W73)-1</f>
        <v>4.0141155712395182E-2</v>
      </c>
      <c r="AG74" s="74">
        <f t="shared" ref="AG74" si="169">(Y73/X73)-1</f>
        <v>3.9864291772688798E-2</v>
      </c>
      <c r="AH74" s="74">
        <f t="shared" ref="AH74" si="170">(Z73/Y73)-1</f>
        <v>3.9967373572593834E-2</v>
      </c>
    </row>
    <row r="75" spans="1:40" s="4" customFormat="1" ht="11.25">
      <c r="A75" s="23">
        <v>34</v>
      </c>
      <c r="B75" s="29" t="s">
        <v>23</v>
      </c>
      <c r="C75" s="25" t="s">
        <v>6</v>
      </c>
      <c r="D75" s="26">
        <f>+'2013'!D75*1.0126</f>
        <v>21.517315892709167</v>
      </c>
      <c r="E75" s="26">
        <f t="shared" si="165"/>
        <v>22.378008528417535</v>
      </c>
      <c r="F75" s="26">
        <f t="shared" si="165"/>
        <v>23.273128869554238</v>
      </c>
      <c r="G75" s="26">
        <f t="shared" si="165"/>
        <v>24.204054024336408</v>
      </c>
      <c r="H75" s="26">
        <f t="shared" si="165"/>
        <v>25.172216185309864</v>
      </c>
      <c r="I75" s="26">
        <f t="shared" si="165"/>
        <v>26.17910483272226</v>
      </c>
      <c r="K75" s="79">
        <f>(D75/D73)-1</f>
        <v>2.458471760797365E-2</v>
      </c>
      <c r="L75" s="79">
        <f>(E75/E73)-1</f>
        <v>2.458471760797365E-2</v>
      </c>
      <c r="M75" s="79">
        <f>(F75/F73)-1</f>
        <v>2.458471760797365E-2</v>
      </c>
      <c r="N75" s="79">
        <f>(G75/G73)-1</f>
        <v>2.4584717607973428E-2</v>
      </c>
      <c r="O75" s="79">
        <f>(H75/H73)-1</f>
        <v>2.4584717607973428E-2</v>
      </c>
      <c r="P75" s="79">
        <f>(I75/I73)-1</f>
        <v>2.4584717607973428E-2</v>
      </c>
      <c r="Q75" s="79"/>
      <c r="R75" s="23">
        <v>34</v>
      </c>
      <c r="S75" s="29" t="s">
        <v>23</v>
      </c>
      <c r="T75" s="25" t="s">
        <v>6</v>
      </c>
      <c r="U75" s="26">
        <f>ROUND(U73*(1+0.025),2)</f>
        <v>21.48</v>
      </c>
      <c r="V75" s="26">
        <f>ROUND(U75*(1+0.04),2)</f>
        <v>22.34</v>
      </c>
      <c r="W75" s="26">
        <f t="shared" ref="W75:Z75" si="171">ROUND(V75*(1+0.04),2)</f>
        <v>23.23</v>
      </c>
      <c r="X75" s="26">
        <f t="shared" si="171"/>
        <v>24.16</v>
      </c>
      <c r="Y75" s="26">
        <f t="shared" si="171"/>
        <v>25.13</v>
      </c>
      <c r="Z75" s="26">
        <f t="shared" si="171"/>
        <v>26.14</v>
      </c>
      <c r="AA75" s="88">
        <f>Z75-ROUND(I75,2)</f>
        <v>-3.9999999999999147E-2</v>
      </c>
      <c r="AC75" s="84">
        <f>(U75/U73)-1</f>
        <v>2.4809160305343525E-2</v>
      </c>
      <c r="AD75" s="84">
        <f>(V75/V73)-1</f>
        <v>2.477064220183478E-2</v>
      </c>
      <c r="AE75" s="84">
        <f>(W75/W73)-1</f>
        <v>2.4702249669166232E-2</v>
      </c>
      <c r="AF75" s="84">
        <f>(X75/X73)-1</f>
        <v>2.4597116200169689E-2</v>
      </c>
      <c r="AG75" s="84">
        <f>(Y75/Y73)-1</f>
        <v>2.4877650897226822E-2</v>
      </c>
      <c r="AH75" s="84">
        <f>(Z75/Z73)-1</f>
        <v>2.5098039215686319E-2</v>
      </c>
    </row>
    <row r="76" spans="1:40" s="4" customFormat="1" ht="11.25">
      <c r="A76" s="23"/>
      <c r="B76" s="29" t="s">
        <v>24</v>
      </c>
      <c r="C76" s="25"/>
      <c r="D76" s="26"/>
      <c r="E76" s="26"/>
      <c r="F76" s="26"/>
      <c r="G76" s="26"/>
      <c r="H76" s="26"/>
      <c r="I76" s="26"/>
      <c r="K76" s="75"/>
      <c r="L76" s="75"/>
      <c r="M76" s="75"/>
      <c r="N76" s="75"/>
      <c r="O76" s="75"/>
      <c r="P76" s="75"/>
      <c r="Q76" s="75"/>
      <c r="R76" s="23"/>
      <c r="S76" s="29" t="s">
        <v>24</v>
      </c>
      <c r="T76" s="25"/>
      <c r="U76" s="83"/>
      <c r="V76" s="83"/>
      <c r="W76" s="83"/>
      <c r="X76" s="83"/>
      <c r="Y76" s="83"/>
      <c r="Z76" s="83"/>
      <c r="AA76" s="87"/>
      <c r="AC76" s="89"/>
      <c r="AD76" s="74">
        <f>(V75/U75)-1</f>
        <v>4.0037243947858459E-2</v>
      </c>
      <c r="AE76" s="74">
        <f t="shared" ref="AE76" si="172">(W75/V75)-1</f>
        <v>3.9838854073410923E-2</v>
      </c>
      <c r="AF76" s="74">
        <f t="shared" ref="AF76" si="173">(X75/W75)-1</f>
        <v>4.0034438226431268E-2</v>
      </c>
      <c r="AG76" s="74">
        <f t="shared" ref="AG76" si="174">(Y75/X75)-1</f>
        <v>4.0149006622516525E-2</v>
      </c>
      <c r="AH76" s="74">
        <f t="shared" ref="AH76" si="175">(Z75/Y75)-1</f>
        <v>4.0191006764823012E-2</v>
      </c>
    </row>
    <row r="77" spans="1:40" s="4" customFormat="1" ht="11.25">
      <c r="A77" s="23"/>
      <c r="B77" s="24"/>
      <c r="C77" s="25"/>
      <c r="D77" s="26"/>
      <c r="E77" s="26"/>
      <c r="F77" s="26"/>
      <c r="G77" s="26"/>
      <c r="H77" s="26"/>
      <c r="I77" s="26"/>
      <c r="K77" s="75"/>
      <c r="L77" s="75"/>
      <c r="M77" s="75"/>
      <c r="N77" s="75"/>
      <c r="O77" s="75"/>
      <c r="P77" s="75"/>
      <c r="Q77" s="75"/>
      <c r="R77" s="23"/>
      <c r="S77" s="24"/>
      <c r="T77" s="25"/>
      <c r="U77" s="26"/>
      <c r="V77" s="26"/>
      <c r="W77" s="26"/>
      <c r="X77" s="26"/>
      <c r="Y77" s="26"/>
      <c r="Z77" s="26"/>
      <c r="AA77" s="43"/>
      <c r="AC77" s="89"/>
      <c r="AD77" s="89"/>
      <c r="AE77" s="89"/>
      <c r="AF77" s="89"/>
      <c r="AG77" s="89"/>
      <c r="AH77" s="89"/>
    </row>
    <row r="78" spans="1:40" s="4" customFormat="1" ht="11.25">
      <c r="A78" s="23">
        <v>35</v>
      </c>
      <c r="B78" s="24" t="s">
        <v>25</v>
      </c>
      <c r="C78" s="25" t="s">
        <v>6</v>
      </c>
      <c r="D78" s="26">
        <f>+'2013'!D78*1.0126</f>
        <v>22.04757400160862</v>
      </c>
      <c r="E78" s="26">
        <f t="shared" si="165"/>
        <v>22.929476961672965</v>
      </c>
      <c r="F78" s="26">
        <f t="shared" si="165"/>
        <v>23.846656040139884</v>
      </c>
      <c r="G78" s="26">
        <f t="shared" si="165"/>
        <v>24.800522281745479</v>
      </c>
      <c r="H78" s="26">
        <f t="shared" si="165"/>
        <v>25.7925431730153</v>
      </c>
      <c r="I78" s="26">
        <f t="shared" si="165"/>
        <v>26.824244899935913</v>
      </c>
      <c r="K78" s="79">
        <f>(D78/D75)-1</f>
        <v>2.4643320363164856E-2</v>
      </c>
      <c r="L78" s="79">
        <f>(E78/E75)-1</f>
        <v>2.4643320363164856E-2</v>
      </c>
      <c r="M78" s="79">
        <f>(F78/F75)-1</f>
        <v>2.4643320363164856E-2</v>
      </c>
      <c r="N78" s="79">
        <f>(G78/G75)-1</f>
        <v>2.4643320363164856E-2</v>
      </c>
      <c r="O78" s="79">
        <f>(H78/H75)-1</f>
        <v>2.4643320363164856E-2</v>
      </c>
      <c r="P78" s="79">
        <f>(I78/I75)-1</f>
        <v>2.4643320363164856E-2</v>
      </c>
      <c r="Q78" s="79"/>
      <c r="R78" s="23">
        <v>35</v>
      </c>
      <c r="S78" s="24" t="s">
        <v>25</v>
      </c>
      <c r="T78" s="25" t="s">
        <v>6</v>
      </c>
      <c r="U78" s="26">
        <f>ROUND(U75*(1+0.025),2)</f>
        <v>22.02</v>
      </c>
      <c r="V78" s="26">
        <f>ROUND(U78*(1+0.04),2)</f>
        <v>22.9</v>
      </c>
      <c r="W78" s="26">
        <f t="shared" ref="W78:Z78" si="176">ROUND(V78*(1+0.04),2)</f>
        <v>23.82</v>
      </c>
      <c r="X78" s="26">
        <f t="shared" si="176"/>
        <v>24.77</v>
      </c>
      <c r="Y78" s="26">
        <f t="shared" si="176"/>
        <v>25.76</v>
      </c>
      <c r="Z78" s="26">
        <f t="shared" si="176"/>
        <v>26.79</v>
      </c>
      <c r="AA78" s="88">
        <f>Z78-ROUND(I78,2)</f>
        <v>-3.0000000000001137E-2</v>
      </c>
      <c r="AC78" s="84">
        <f>(U78/U75)-1</f>
        <v>2.5139664804469275E-2</v>
      </c>
      <c r="AD78" s="84">
        <f>(V78/V75)-1</f>
        <v>2.5067144136078801E-2</v>
      </c>
      <c r="AE78" s="84">
        <f>(W78/W75)-1</f>
        <v>2.5398191993112329E-2</v>
      </c>
      <c r="AF78" s="84">
        <f>(X78/X75)-1</f>
        <v>2.5248344370860876E-2</v>
      </c>
      <c r="AG78" s="84">
        <f>(Y78/Y75)-1</f>
        <v>2.5069637883008422E-2</v>
      </c>
      <c r="AH78" s="84">
        <f>(Z78/Z75)-1</f>
        <v>2.4866105585309883E-2</v>
      </c>
    </row>
    <row r="79" spans="1:40" s="4" customFormat="1" ht="11.25">
      <c r="A79" s="23"/>
      <c r="B79" s="24" t="s">
        <v>26</v>
      </c>
      <c r="C79" s="30"/>
      <c r="D79" s="26"/>
      <c r="E79" s="26"/>
      <c r="F79" s="26"/>
      <c r="G79" s="26"/>
      <c r="H79" s="26"/>
      <c r="I79" s="26"/>
      <c r="K79" s="75"/>
      <c r="L79" s="75"/>
      <c r="M79" s="75"/>
      <c r="N79" s="75"/>
      <c r="O79" s="75"/>
      <c r="P79" s="75"/>
      <c r="Q79" s="75"/>
      <c r="R79" s="23"/>
      <c r="S79" s="24" t="s">
        <v>26</v>
      </c>
      <c r="T79" s="30"/>
      <c r="U79" s="83"/>
      <c r="V79" s="83"/>
      <c r="W79" s="83"/>
      <c r="X79" s="83"/>
      <c r="Y79" s="83"/>
      <c r="Z79" s="83"/>
      <c r="AA79" s="87"/>
      <c r="AC79" s="89"/>
      <c r="AD79" s="74">
        <f>(V78/U78)-1</f>
        <v>3.9963669391462231E-2</v>
      </c>
      <c r="AE79" s="74">
        <f t="shared" ref="AE79" si="177">(W78/V78)-1</f>
        <v>4.0174672489083019E-2</v>
      </c>
      <c r="AF79" s="74">
        <f t="shared" ref="AF79" si="178">(X78/W78)-1</f>
        <v>3.9882451721242607E-2</v>
      </c>
      <c r="AG79" s="74">
        <f t="shared" ref="AG79" si="179">(Y78/X78)-1</f>
        <v>3.9967702866370747E-2</v>
      </c>
      <c r="AH79" s="74">
        <f t="shared" ref="AH79" si="180">(Z78/Y78)-1</f>
        <v>3.9984472049689357E-2</v>
      </c>
    </row>
    <row r="80" spans="1:40" s="4" customFormat="1" ht="11.25">
      <c r="A80" s="32"/>
      <c r="B80" s="24" t="s">
        <v>27</v>
      </c>
      <c r="C80" s="30"/>
      <c r="D80" s="26"/>
      <c r="E80" s="26"/>
      <c r="F80" s="26"/>
      <c r="G80" s="26"/>
      <c r="H80" s="26"/>
      <c r="I80" s="26"/>
      <c r="K80" s="75"/>
      <c r="L80" s="75"/>
      <c r="M80" s="75"/>
      <c r="N80" s="75"/>
      <c r="O80" s="75"/>
      <c r="P80" s="75"/>
      <c r="Q80" s="75"/>
      <c r="R80" s="32"/>
      <c r="S80" s="24" t="s">
        <v>27</v>
      </c>
      <c r="T80" s="30"/>
      <c r="U80" s="26"/>
      <c r="V80" s="26"/>
      <c r="W80" s="26"/>
      <c r="X80" s="26"/>
      <c r="Y80" s="26"/>
      <c r="Z80" s="26"/>
      <c r="AA80" s="43"/>
      <c r="AC80" s="89"/>
      <c r="AD80" s="89"/>
      <c r="AE80" s="89"/>
      <c r="AF80" s="89"/>
      <c r="AG80" s="89"/>
      <c r="AH80" s="89"/>
    </row>
    <row r="81" spans="1:34" s="4" customFormat="1" ht="11.25">
      <c r="A81" s="32"/>
      <c r="B81" s="35"/>
      <c r="C81" s="30"/>
      <c r="D81" s="26"/>
      <c r="E81" s="26"/>
      <c r="F81" s="26"/>
      <c r="G81" s="26"/>
      <c r="H81" s="26"/>
      <c r="I81" s="26"/>
      <c r="K81" s="75"/>
      <c r="L81" s="75"/>
      <c r="M81" s="75"/>
      <c r="N81" s="75"/>
      <c r="O81" s="75"/>
      <c r="P81" s="75"/>
      <c r="Q81" s="75"/>
      <c r="R81" s="32"/>
      <c r="S81" s="35"/>
      <c r="T81" s="30"/>
      <c r="U81" s="26"/>
      <c r="V81" s="26"/>
      <c r="W81" s="26"/>
      <c r="X81" s="26"/>
      <c r="Y81" s="26"/>
      <c r="Z81" s="26"/>
      <c r="AA81" s="43"/>
      <c r="AC81" s="89"/>
      <c r="AD81" s="89"/>
      <c r="AE81" s="89"/>
      <c r="AF81" s="89"/>
      <c r="AG81" s="89"/>
      <c r="AH81" s="89"/>
    </row>
    <row r="82" spans="1:34" s="4" customFormat="1" ht="11.25">
      <c r="A82" s="23">
        <v>36</v>
      </c>
      <c r="B82" s="24"/>
      <c r="C82" s="25" t="s">
        <v>6</v>
      </c>
      <c r="D82" s="26">
        <f>+'2013'!D82*1.0126</f>
        <v>22.619694592789596</v>
      </c>
      <c r="E82" s="26">
        <f t="shared" ref="E82:I84" si="181">+D82*1.04</f>
        <v>23.524482376501179</v>
      </c>
      <c r="F82" s="26">
        <f t="shared" si="181"/>
        <v>24.465461671561229</v>
      </c>
      <c r="G82" s="26">
        <f t="shared" si="181"/>
        <v>25.444080138423679</v>
      </c>
      <c r="H82" s="26">
        <f t="shared" si="181"/>
        <v>26.461843343960627</v>
      </c>
      <c r="I82" s="26">
        <f t="shared" si="181"/>
        <v>27.520317077719053</v>
      </c>
      <c r="K82" s="80">
        <f>(D82/D78)-1</f>
        <v>2.5949367088607289E-2</v>
      </c>
      <c r="L82" s="80">
        <f>(E82/E78)-1</f>
        <v>2.5949367088607289E-2</v>
      </c>
      <c r="M82" s="80">
        <f>(F82/F78)-1</f>
        <v>2.5949367088607289E-2</v>
      </c>
      <c r="N82" s="80">
        <f>(G82/G78)-1</f>
        <v>2.5949367088607289E-2</v>
      </c>
      <c r="O82" s="80">
        <f>(H82/H78)-1</f>
        <v>2.5949367088607289E-2</v>
      </c>
      <c r="P82" s="80">
        <f>(I82/I78)-1</f>
        <v>2.5949367088607289E-2</v>
      </c>
      <c r="Q82" s="80"/>
      <c r="R82" s="23">
        <v>36</v>
      </c>
      <c r="S82" s="24"/>
      <c r="T82" s="25" t="s">
        <v>6</v>
      </c>
      <c r="U82" s="26">
        <f>ROUND(U78*(1+0.025),2)</f>
        <v>22.57</v>
      </c>
      <c r="V82" s="26">
        <f>ROUND(U82*(1+0.04),2)</f>
        <v>23.47</v>
      </c>
      <c r="W82" s="26">
        <f t="shared" ref="W82:Z82" si="182">ROUND(V82*(1+0.04),2)</f>
        <v>24.41</v>
      </c>
      <c r="X82" s="26">
        <f t="shared" si="182"/>
        <v>25.39</v>
      </c>
      <c r="Y82" s="26">
        <f t="shared" si="182"/>
        <v>26.41</v>
      </c>
      <c r="Z82" s="26">
        <f t="shared" si="182"/>
        <v>27.47</v>
      </c>
      <c r="AA82" s="88">
        <f>Z82-ROUND(I82,2)</f>
        <v>-5.0000000000000711E-2</v>
      </c>
      <c r="AC82" s="84">
        <f>(U82/U78)-1</f>
        <v>2.4977293369663922E-2</v>
      </c>
      <c r="AD82" s="84">
        <f>(V82/V78)-1</f>
        <v>2.4890829694323102E-2</v>
      </c>
      <c r="AE82" s="84">
        <f>(W82/W78)-1</f>
        <v>2.4769101595297993E-2</v>
      </c>
      <c r="AF82" s="84">
        <f>(X82/X78)-1</f>
        <v>2.5030278562777619E-2</v>
      </c>
      <c r="AG82" s="84">
        <f>(Y82/Y78)-1</f>
        <v>2.5232919254658315E-2</v>
      </c>
      <c r="AH82" s="84">
        <f>(Z82/Z78)-1</f>
        <v>2.538260544979476E-2</v>
      </c>
    </row>
    <row r="83" spans="1:34" s="4" customFormat="1" ht="11.25">
      <c r="A83" s="32"/>
      <c r="B83" s="29"/>
      <c r="C83" s="30"/>
      <c r="D83" s="26"/>
      <c r="E83" s="26"/>
      <c r="F83" s="26"/>
      <c r="G83" s="26"/>
      <c r="H83" s="26"/>
      <c r="I83" s="26"/>
      <c r="K83" s="75"/>
      <c r="L83" s="75"/>
      <c r="M83" s="75"/>
      <c r="N83" s="75"/>
      <c r="O83" s="75"/>
      <c r="P83" s="75"/>
      <c r="Q83" s="75"/>
      <c r="R83" s="32"/>
      <c r="S83" s="29"/>
      <c r="T83" s="30"/>
      <c r="U83" s="83"/>
      <c r="V83" s="83"/>
      <c r="W83" s="83"/>
      <c r="X83" s="83"/>
      <c r="Y83" s="83"/>
      <c r="Z83" s="83"/>
      <c r="AA83" s="87"/>
      <c r="AC83" s="89"/>
      <c r="AD83" s="74">
        <f>(V82/U82)-1</f>
        <v>3.9875941515285618E-2</v>
      </c>
      <c r="AE83" s="74">
        <f t="shared" ref="AE83" si="183">(W82/V82)-1</f>
        <v>4.0051129100979965E-2</v>
      </c>
      <c r="AF83" s="74">
        <f t="shared" ref="AF83" si="184">(X82/W82)-1</f>
        <v>4.0147480540762004E-2</v>
      </c>
      <c r="AG83" s="74">
        <f t="shared" ref="AG83" si="185">(Y82/X82)-1</f>
        <v>4.0173296573454031E-2</v>
      </c>
      <c r="AH83" s="74">
        <f t="shared" ref="AH83" si="186">(Z82/Y82)-1</f>
        <v>4.013631200302914E-2</v>
      </c>
    </row>
    <row r="84" spans="1:34" s="4" customFormat="1" ht="11.25">
      <c r="A84" s="23">
        <v>37</v>
      </c>
      <c r="B84" s="29" t="s">
        <v>30</v>
      </c>
      <c r="C84" s="25" t="s">
        <v>6</v>
      </c>
      <c r="D84" s="26">
        <f>+'2013'!D84*1.0126</f>
        <v>23.163906862449561</v>
      </c>
      <c r="E84" s="26">
        <f t="shared" si="181"/>
        <v>24.090463136947545</v>
      </c>
      <c r="F84" s="26">
        <f t="shared" si="181"/>
        <v>25.054081662425446</v>
      </c>
      <c r="G84" s="26">
        <f t="shared" si="181"/>
        <v>26.056244928922464</v>
      </c>
      <c r="H84" s="26">
        <f t="shared" si="181"/>
        <v>27.098494726079362</v>
      </c>
      <c r="I84" s="26">
        <f t="shared" si="181"/>
        <v>28.182434515122537</v>
      </c>
      <c r="K84" s="78">
        <f>(D84/D82)-1</f>
        <v>2.4059222702035976E-2</v>
      </c>
      <c r="L84" s="78">
        <f>(E84/E82)-1</f>
        <v>2.4059222702036198E-2</v>
      </c>
      <c r="M84" s="78">
        <f>(F84/F82)-1</f>
        <v>2.4059222702035976E-2</v>
      </c>
      <c r="N84" s="78">
        <f>(G84/G82)-1</f>
        <v>2.4059222702035976E-2</v>
      </c>
      <c r="O84" s="78">
        <f>(H84/H82)-1</f>
        <v>2.4059222702035976E-2</v>
      </c>
      <c r="P84" s="78">
        <f>(I84/I82)-1</f>
        <v>2.4059222702035976E-2</v>
      </c>
      <c r="Q84" s="78"/>
      <c r="R84" s="23">
        <v>37</v>
      </c>
      <c r="S84" s="29" t="s">
        <v>30</v>
      </c>
      <c r="T84" s="25" t="s">
        <v>6</v>
      </c>
      <c r="U84" s="26">
        <f>ROUND(U82*(1+0.025),2)</f>
        <v>23.13</v>
      </c>
      <c r="V84" s="26">
        <f>ROUND(U84*(1+0.04),2)</f>
        <v>24.06</v>
      </c>
      <c r="W84" s="26">
        <f t="shared" ref="W84:Z84" si="187">ROUND(V84*(1+0.04),2)</f>
        <v>25.02</v>
      </c>
      <c r="X84" s="26">
        <f t="shared" si="187"/>
        <v>26.02</v>
      </c>
      <c r="Y84" s="26">
        <f t="shared" si="187"/>
        <v>27.06</v>
      </c>
      <c r="Z84" s="26">
        <f t="shared" si="187"/>
        <v>28.14</v>
      </c>
      <c r="AA84" s="88">
        <f>Z84-ROUND(I84,2)</f>
        <v>-3.9999999999999147E-2</v>
      </c>
      <c r="AC84" s="84">
        <f>(U84/U82)-1</f>
        <v>2.4811696942844463E-2</v>
      </c>
      <c r="AD84" s="84">
        <f>(V84/V82)-1</f>
        <v>2.5138474648487508E-2</v>
      </c>
      <c r="AE84" s="84">
        <f>(W84/W82)-1</f>
        <v>2.4989758295780318E-2</v>
      </c>
      <c r="AF84" s="84">
        <f>(X84/X82)-1</f>
        <v>2.4812918471839307E-2</v>
      </c>
      <c r="AG84" s="84">
        <f>(Y84/Y82)-1</f>
        <v>2.4611889435819601E-2</v>
      </c>
      <c r="AH84" s="84">
        <f>(Z84/Z82)-1</f>
        <v>2.4390243902439046E-2</v>
      </c>
    </row>
    <row r="85" spans="1:34" s="4" customFormat="1" ht="11.25">
      <c r="A85" s="32"/>
      <c r="B85" s="29" t="s">
        <v>32</v>
      </c>
      <c r="C85" s="30"/>
      <c r="D85" s="26"/>
      <c r="E85" s="26"/>
      <c r="F85" s="26"/>
      <c r="G85" s="26"/>
      <c r="H85" s="26"/>
      <c r="I85" s="26"/>
      <c r="K85" s="75"/>
      <c r="L85" s="75"/>
      <c r="M85" s="75"/>
      <c r="N85" s="75"/>
      <c r="O85" s="75"/>
      <c r="P85" s="75"/>
      <c r="Q85" s="75"/>
      <c r="R85" s="32"/>
      <c r="S85" s="29" t="s">
        <v>32</v>
      </c>
      <c r="T85" s="30"/>
      <c r="U85" s="83"/>
      <c r="V85" s="83"/>
      <c r="W85" s="83"/>
      <c r="X85" s="83"/>
      <c r="Y85" s="83"/>
      <c r="Z85" s="83"/>
      <c r="AA85" s="87"/>
      <c r="AC85" s="89"/>
      <c r="AD85" s="74">
        <f>(V84/U84)-1</f>
        <v>4.0207522697795151E-2</v>
      </c>
      <c r="AE85" s="74">
        <f t="shared" ref="AE85" si="188">(W84/V84)-1</f>
        <v>3.9900249376558561E-2</v>
      </c>
      <c r="AF85" s="74">
        <f t="shared" ref="AF85" si="189">(X84/W84)-1</f>
        <v>3.996802557953627E-2</v>
      </c>
      <c r="AG85" s="74">
        <f t="shared" ref="AG85" si="190">(Y84/X84)-1</f>
        <v>3.9969254419677247E-2</v>
      </c>
      <c r="AH85" s="74">
        <f t="shared" ref="AH85" si="191">(Z84/Y84)-1</f>
        <v>3.9911308203991247E-2</v>
      </c>
    </row>
    <row r="86" spans="1:34" s="4" customFormat="1" ht="11.25">
      <c r="A86" s="32"/>
      <c r="B86" s="29" t="s">
        <v>33</v>
      </c>
      <c r="C86" s="30"/>
      <c r="D86" s="26"/>
      <c r="E86" s="26"/>
      <c r="F86" s="26"/>
      <c r="G86" s="26"/>
      <c r="H86" s="26"/>
      <c r="I86" s="26"/>
      <c r="K86" s="75"/>
      <c r="L86" s="75"/>
      <c r="M86" s="75"/>
      <c r="N86" s="75"/>
      <c r="O86" s="75"/>
      <c r="P86" s="75"/>
      <c r="Q86" s="75"/>
      <c r="R86" s="32"/>
      <c r="S86" s="29" t="s">
        <v>33</v>
      </c>
      <c r="T86" s="30"/>
      <c r="U86" s="26"/>
      <c r="V86" s="26"/>
      <c r="W86" s="26"/>
      <c r="X86" s="26"/>
      <c r="Y86" s="26"/>
      <c r="Z86" s="26"/>
      <c r="AA86" s="43"/>
      <c r="AC86" s="89"/>
      <c r="AD86" s="89"/>
      <c r="AE86" s="89"/>
      <c r="AF86" s="89"/>
      <c r="AG86" s="89"/>
      <c r="AH86" s="89"/>
    </row>
    <row r="87" spans="1:34" s="4" customFormat="1" ht="11.25">
      <c r="A87" s="32"/>
      <c r="C87" s="30"/>
      <c r="D87" s="26"/>
      <c r="E87" s="26"/>
      <c r="F87" s="26"/>
      <c r="G87" s="26"/>
      <c r="H87" s="26"/>
      <c r="I87" s="26"/>
      <c r="K87" s="75"/>
      <c r="L87" s="75"/>
      <c r="M87" s="75"/>
      <c r="N87" s="75"/>
      <c r="O87" s="75"/>
      <c r="P87" s="75"/>
      <c r="Q87" s="75"/>
      <c r="R87" s="32"/>
      <c r="T87" s="30"/>
      <c r="U87" s="26"/>
      <c r="V87" s="26"/>
      <c r="W87" s="26"/>
      <c r="X87" s="26"/>
      <c r="Y87" s="26"/>
      <c r="Z87" s="26"/>
      <c r="AA87" s="43"/>
      <c r="AC87" s="89"/>
      <c r="AD87" s="89"/>
      <c r="AE87" s="89"/>
      <c r="AF87" s="89"/>
      <c r="AG87" s="89"/>
      <c r="AH87" s="89"/>
    </row>
    <row r="88" spans="1:34" s="4" customFormat="1" ht="11.25">
      <c r="A88" s="23">
        <v>38</v>
      </c>
      <c r="B88" s="24" t="s">
        <v>34</v>
      </c>
      <c r="C88" s="25" t="s">
        <v>6</v>
      </c>
      <c r="D88" s="26">
        <f>+'2013'!D88*1.0126</f>
        <v>23.736027453630548</v>
      </c>
      <c r="E88" s="26">
        <f t="shared" ref="E88:I91" si="192">+D88*1.04</f>
        <v>24.68546855177577</v>
      </c>
      <c r="F88" s="26">
        <f t="shared" si="192"/>
        <v>25.672887293846802</v>
      </c>
      <c r="G88" s="26">
        <f t="shared" si="192"/>
        <v>26.699802785600674</v>
      </c>
      <c r="H88" s="26">
        <f t="shared" si="192"/>
        <v>27.767794897024704</v>
      </c>
      <c r="I88" s="26">
        <f t="shared" si="192"/>
        <v>28.878506692905692</v>
      </c>
      <c r="K88" s="79">
        <f>(D88/D84)-1</f>
        <v>2.4698795180723154E-2</v>
      </c>
      <c r="L88" s="79">
        <f>(E88/E84)-1</f>
        <v>2.4698795180722932E-2</v>
      </c>
      <c r="M88" s="79">
        <f>(F88/F84)-1</f>
        <v>2.4698795180723154E-2</v>
      </c>
      <c r="N88" s="79">
        <f>(G88/G84)-1</f>
        <v>2.4698795180723154E-2</v>
      </c>
      <c r="O88" s="79">
        <f>(H88/H84)-1</f>
        <v>2.4698795180723154E-2</v>
      </c>
      <c r="P88" s="79">
        <f>(I88/I84)-1</f>
        <v>2.4698795180723154E-2</v>
      </c>
      <c r="Q88" s="79"/>
      <c r="R88" s="23">
        <v>38</v>
      </c>
      <c r="S88" s="24" t="s">
        <v>34</v>
      </c>
      <c r="T88" s="25" t="s">
        <v>6</v>
      </c>
      <c r="U88" s="26">
        <f>ROUND(U84*(1+0.025),2)</f>
        <v>23.71</v>
      </c>
      <c r="V88" s="26">
        <f>ROUND(U88*(1+0.04),2)</f>
        <v>24.66</v>
      </c>
      <c r="W88" s="26">
        <f t="shared" ref="W88:Z88" si="193">ROUND(V88*(1+0.04),2)</f>
        <v>25.65</v>
      </c>
      <c r="X88" s="26">
        <f t="shared" si="193"/>
        <v>26.68</v>
      </c>
      <c r="Y88" s="26">
        <f t="shared" si="193"/>
        <v>27.75</v>
      </c>
      <c r="Z88" s="26">
        <f t="shared" si="193"/>
        <v>28.86</v>
      </c>
      <c r="AA88" s="88">
        <f>Z88-ROUND(I88,2)</f>
        <v>-1.9999999999999574E-2</v>
      </c>
      <c r="AC88" s="84">
        <f>(U88/U84)-1</f>
        <v>2.5075659316904586E-2</v>
      </c>
      <c r="AD88" s="84">
        <f>(V88/V84)-1</f>
        <v>2.4937655860349128E-2</v>
      </c>
      <c r="AE88" s="84">
        <f>(W88/W84)-1</f>
        <v>2.5179856115107979E-2</v>
      </c>
      <c r="AF88" s="84">
        <f>(X88/X84)-1</f>
        <v>2.5365103766333608E-2</v>
      </c>
      <c r="AG88" s="84">
        <f>(Y88/Y84)-1</f>
        <v>2.5498891352550013E-2</v>
      </c>
      <c r="AH88" s="84">
        <f>(Z88/Z84)-1</f>
        <v>2.5586353944562878E-2</v>
      </c>
    </row>
    <row r="89" spans="1:34" s="4" customFormat="1" ht="11.25">
      <c r="A89" s="23"/>
      <c r="B89" s="24" t="s">
        <v>58</v>
      </c>
      <c r="C89" s="25"/>
      <c r="D89" s="26"/>
      <c r="E89" s="26"/>
      <c r="F89" s="26"/>
      <c r="G89" s="26"/>
      <c r="H89" s="26"/>
      <c r="I89" s="26"/>
      <c r="K89" s="75"/>
      <c r="L89" s="75"/>
      <c r="M89" s="75"/>
      <c r="N89" s="75"/>
      <c r="O89" s="75"/>
      <c r="P89" s="75"/>
      <c r="Q89" s="75"/>
      <c r="R89" s="23"/>
      <c r="S89" s="24" t="s">
        <v>58</v>
      </c>
      <c r="T89" s="25"/>
      <c r="U89" s="83"/>
      <c r="V89" s="83"/>
      <c r="W89" s="83"/>
      <c r="X89" s="83"/>
      <c r="Y89" s="83"/>
      <c r="Z89" s="83"/>
      <c r="AA89" s="87"/>
      <c r="AC89" s="89"/>
      <c r="AD89" s="74">
        <f>(V88/U88)-1</f>
        <v>4.0067482075073713E-2</v>
      </c>
      <c r="AE89" s="74">
        <f t="shared" ref="AE89" si="194">(W88/V88)-1</f>
        <v>4.014598540145986E-2</v>
      </c>
      <c r="AF89" s="74">
        <f t="shared" ref="AF89" si="195">(X88/W88)-1</f>
        <v>4.0155945419103389E-2</v>
      </c>
      <c r="AG89" s="74">
        <f t="shared" ref="AG89" si="196">(Y88/X88)-1</f>
        <v>4.0104947526236945E-2</v>
      </c>
      <c r="AH89" s="74">
        <f t="shared" ref="AH89" si="197">(Z88/Y88)-1</f>
        <v>4.0000000000000036E-2</v>
      </c>
    </row>
    <row r="90" spans="1:34" s="4" customFormat="1" ht="11.25">
      <c r="A90" s="23"/>
      <c r="B90" s="29"/>
      <c r="C90" s="25"/>
      <c r="D90" s="26"/>
      <c r="E90" s="26"/>
      <c r="F90" s="26"/>
      <c r="G90" s="26"/>
      <c r="H90" s="26"/>
      <c r="I90" s="26"/>
      <c r="K90" s="75"/>
      <c r="L90" s="75"/>
      <c r="M90" s="75"/>
      <c r="N90" s="75"/>
      <c r="O90" s="75"/>
      <c r="P90" s="75"/>
      <c r="Q90" s="75"/>
      <c r="R90" s="23"/>
      <c r="S90" s="29"/>
      <c r="T90" s="25"/>
      <c r="U90" s="26"/>
      <c r="V90" s="26"/>
      <c r="W90" s="26"/>
      <c r="X90" s="26"/>
      <c r="Y90" s="26"/>
      <c r="Z90" s="26"/>
      <c r="AA90" s="43"/>
      <c r="AC90" s="89"/>
      <c r="AD90" s="89"/>
      <c r="AE90" s="89"/>
      <c r="AF90" s="89"/>
      <c r="AG90" s="89"/>
      <c r="AH90" s="89"/>
    </row>
    <row r="91" spans="1:34" s="4" customFormat="1" ht="11.25">
      <c r="A91" s="23">
        <v>39</v>
      </c>
      <c r="B91" s="24" t="s">
        <v>35</v>
      </c>
      <c r="C91" s="25" t="s">
        <v>6</v>
      </c>
      <c r="D91" s="26">
        <f>+'2013'!D91*1.0126</f>
        <v>24.336056366332553</v>
      </c>
      <c r="E91" s="26">
        <f t="shared" si="192"/>
        <v>25.309498620985856</v>
      </c>
      <c r="F91" s="26">
        <f t="shared" si="192"/>
        <v>26.321878565825291</v>
      </c>
      <c r="G91" s="26">
        <f t="shared" si="192"/>
        <v>27.374753708458304</v>
      </c>
      <c r="H91" s="26">
        <f t="shared" si="192"/>
        <v>28.469743856796637</v>
      </c>
      <c r="I91" s="26">
        <f t="shared" si="192"/>
        <v>29.608533611068502</v>
      </c>
      <c r="K91" s="79">
        <f>(D91/D88)-1</f>
        <v>2.5279247501469593E-2</v>
      </c>
      <c r="L91" s="79">
        <f>(E91/E88)-1</f>
        <v>2.5279247501469593E-2</v>
      </c>
      <c r="M91" s="79">
        <f>(F91/F88)-1</f>
        <v>2.5279247501469593E-2</v>
      </c>
      <c r="N91" s="79">
        <f>(G91/G88)-1</f>
        <v>2.5279247501469593E-2</v>
      </c>
      <c r="O91" s="79">
        <f>(H91/H88)-1</f>
        <v>2.5279247501469593E-2</v>
      </c>
      <c r="P91" s="79">
        <f>(I91/I88)-1</f>
        <v>2.5279247501469593E-2</v>
      </c>
      <c r="Q91" s="79"/>
      <c r="R91" s="23">
        <v>39</v>
      </c>
      <c r="S91" s="24" t="s">
        <v>35</v>
      </c>
      <c r="T91" s="25" t="s">
        <v>6</v>
      </c>
      <c r="U91" s="26">
        <f>ROUND(U88*(1+0.025),2)</f>
        <v>24.3</v>
      </c>
      <c r="V91" s="26">
        <f>ROUND(U91*(1+0.04),2)</f>
        <v>25.27</v>
      </c>
      <c r="W91" s="26">
        <f t="shared" ref="W91:Z91" si="198">ROUND(V91*(1+0.04),2)</f>
        <v>26.28</v>
      </c>
      <c r="X91" s="26">
        <f t="shared" si="198"/>
        <v>27.33</v>
      </c>
      <c r="Y91" s="26">
        <f t="shared" si="198"/>
        <v>28.42</v>
      </c>
      <c r="Z91" s="26">
        <f t="shared" si="198"/>
        <v>29.56</v>
      </c>
      <c r="AA91" s="88">
        <f>Z91-ROUND(I91,2)</f>
        <v>-5.0000000000000711E-2</v>
      </c>
      <c r="AC91" s="84">
        <f>(U91/U88)-1</f>
        <v>2.4884015183466834E-2</v>
      </c>
      <c r="AD91" s="84">
        <f>(V91/V88)-1</f>
        <v>2.4736415247364141E-2</v>
      </c>
      <c r="AE91" s="84">
        <f>(W91/W88)-1</f>
        <v>2.4561403508772006E-2</v>
      </c>
      <c r="AF91" s="84">
        <f>(X91/X88)-1</f>
        <v>2.4362818590704549E-2</v>
      </c>
      <c r="AG91" s="84">
        <f>(Y91/Y88)-1</f>
        <v>2.414414414414412E-2</v>
      </c>
      <c r="AH91" s="84">
        <f>(Z91/Z88)-1</f>
        <v>2.4255024255024127E-2</v>
      </c>
    </row>
    <row r="92" spans="1:34" s="4" customFormat="1" ht="11.25">
      <c r="A92" s="32"/>
      <c r="B92" s="24" t="s">
        <v>37</v>
      </c>
      <c r="C92" s="30"/>
      <c r="D92" s="26"/>
      <c r="E92" s="26"/>
      <c r="F92" s="26"/>
      <c r="G92" s="26"/>
      <c r="H92" s="26"/>
      <c r="I92" s="26"/>
      <c r="K92" s="75"/>
      <c r="L92" s="75"/>
      <c r="M92" s="75"/>
      <c r="N92" s="75"/>
      <c r="O92" s="75"/>
      <c r="P92" s="75"/>
      <c r="Q92" s="75"/>
      <c r="R92" s="32"/>
      <c r="S92" s="24" t="s">
        <v>37</v>
      </c>
      <c r="T92" s="30"/>
      <c r="U92" s="83"/>
      <c r="V92" s="83"/>
      <c r="W92" s="83"/>
      <c r="X92" s="83"/>
      <c r="Y92" s="83"/>
      <c r="Z92" s="83"/>
      <c r="AA92" s="87"/>
      <c r="AC92" s="89"/>
      <c r="AD92" s="74">
        <f>(V91/U91)-1</f>
        <v>3.9917695473250969E-2</v>
      </c>
      <c r="AE92" s="74">
        <f t="shared" ref="AE92" si="199">(W91/V91)-1</f>
        <v>3.9968341907400173E-2</v>
      </c>
      <c r="AF92" s="74">
        <f t="shared" ref="AF92" si="200">(X91/W91)-1</f>
        <v>3.995433789954328E-2</v>
      </c>
      <c r="AG92" s="74">
        <f t="shared" ref="AG92" si="201">(Y91/X91)-1</f>
        <v>3.9882912550311067E-2</v>
      </c>
      <c r="AH92" s="74">
        <f t="shared" ref="AH92" si="202">(Z91/Y91)-1</f>
        <v>4.0112596762843067E-2</v>
      </c>
    </row>
    <row r="93" spans="1:34" s="4" customFormat="1" ht="11.25">
      <c r="A93" s="32"/>
      <c r="B93" s="24" t="s">
        <v>38</v>
      </c>
      <c r="C93" s="30"/>
      <c r="D93" s="26"/>
      <c r="E93" s="26"/>
      <c r="F93" s="26"/>
      <c r="G93" s="26"/>
      <c r="H93" s="26"/>
      <c r="I93" s="26"/>
      <c r="K93" s="75"/>
      <c r="L93" s="75"/>
      <c r="M93" s="75"/>
      <c r="N93" s="75"/>
      <c r="O93" s="75"/>
      <c r="P93" s="75"/>
      <c r="Q93" s="75"/>
      <c r="R93" s="32"/>
      <c r="S93" s="24" t="s">
        <v>38</v>
      </c>
      <c r="T93" s="30"/>
      <c r="U93" s="26"/>
      <c r="V93" s="26"/>
      <c r="W93" s="26"/>
      <c r="X93" s="26"/>
      <c r="Y93" s="26"/>
      <c r="Z93" s="26"/>
      <c r="AA93" s="43"/>
      <c r="AC93" s="89"/>
      <c r="AD93" s="89"/>
      <c r="AE93" s="89"/>
      <c r="AF93" s="89"/>
      <c r="AG93" s="89"/>
      <c r="AH93" s="89"/>
    </row>
    <row r="94" spans="1:34" s="4" customFormat="1" ht="11.25">
      <c r="A94" s="32"/>
      <c r="B94" s="29" t="s">
        <v>39</v>
      </c>
      <c r="C94" s="30"/>
      <c r="D94" s="26"/>
      <c r="E94" s="26"/>
      <c r="F94" s="26"/>
      <c r="G94" s="26"/>
      <c r="H94" s="26"/>
      <c r="I94" s="26"/>
      <c r="K94" s="75"/>
      <c r="L94" s="75"/>
      <c r="M94" s="75"/>
      <c r="N94" s="75"/>
      <c r="O94" s="75"/>
      <c r="P94" s="75"/>
      <c r="Q94" s="75"/>
      <c r="R94" s="32"/>
      <c r="S94" s="29" t="s">
        <v>39</v>
      </c>
      <c r="T94" s="30"/>
      <c r="U94" s="26"/>
      <c r="V94" s="26"/>
      <c r="W94" s="26"/>
      <c r="X94" s="26"/>
      <c r="Y94" s="26"/>
      <c r="Z94" s="26"/>
      <c r="AA94" s="43"/>
      <c r="AC94" s="89"/>
      <c r="AD94" s="89"/>
      <c r="AE94" s="89"/>
      <c r="AF94" s="89"/>
      <c r="AG94" s="89"/>
      <c r="AH94" s="89"/>
    </row>
    <row r="95" spans="1:34" s="4" customFormat="1" ht="11.25">
      <c r="A95" s="32"/>
      <c r="B95" s="29" t="s">
        <v>40</v>
      </c>
      <c r="C95" s="30"/>
      <c r="D95" s="26"/>
      <c r="E95" s="26"/>
      <c r="F95" s="26"/>
      <c r="G95" s="26"/>
      <c r="H95" s="26"/>
      <c r="I95" s="26"/>
      <c r="K95" s="75"/>
      <c r="L95" s="75"/>
      <c r="M95" s="75"/>
      <c r="N95" s="75"/>
      <c r="O95" s="75"/>
      <c r="P95" s="75"/>
      <c r="Q95" s="75"/>
      <c r="R95" s="32"/>
      <c r="S95" s="29" t="s">
        <v>40</v>
      </c>
      <c r="T95" s="30"/>
      <c r="U95" s="26"/>
      <c r="V95" s="26"/>
      <c r="W95" s="26"/>
      <c r="X95" s="26"/>
      <c r="Y95" s="26"/>
      <c r="Z95" s="26"/>
      <c r="AA95" s="43"/>
      <c r="AC95" s="89"/>
      <c r="AD95" s="89"/>
      <c r="AE95" s="89"/>
      <c r="AF95" s="89"/>
      <c r="AG95" s="89"/>
      <c r="AH95" s="89"/>
    </row>
    <row r="96" spans="1:34" s="4" customFormat="1" ht="11.25">
      <c r="A96" s="32"/>
      <c r="B96" s="29" t="s">
        <v>41</v>
      </c>
      <c r="C96" s="30"/>
      <c r="D96" s="26"/>
      <c r="E96" s="26"/>
      <c r="F96" s="26"/>
      <c r="G96" s="26"/>
      <c r="H96" s="26"/>
      <c r="I96" s="26"/>
      <c r="K96" s="75"/>
      <c r="L96" s="75"/>
      <c r="M96" s="75"/>
      <c r="N96" s="75"/>
      <c r="O96" s="75"/>
      <c r="P96" s="75"/>
      <c r="Q96" s="75"/>
      <c r="R96" s="32"/>
      <c r="S96" s="29" t="s">
        <v>41</v>
      </c>
      <c r="T96" s="30"/>
      <c r="U96" s="26"/>
      <c r="V96" s="26"/>
      <c r="W96" s="26"/>
      <c r="X96" s="26"/>
      <c r="Y96" s="26"/>
      <c r="Z96" s="26"/>
      <c r="AA96" s="43"/>
      <c r="AC96" s="89"/>
      <c r="AD96" s="89"/>
      <c r="AE96" s="89"/>
      <c r="AF96" s="89"/>
      <c r="AG96" s="89"/>
      <c r="AH96" s="89"/>
    </row>
    <row r="97" spans="1:34" s="4" customFormat="1" ht="11.25">
      <c r="A97" s="32"/>
      <c r="B97" s="29" t="s">
        <v>63</v>
      </c>
      <c r="C97" s="30"/>
      <c r="D97" s="26"/>
      <c r="E97" s="26"/>
      <c r="F97" s="26"/>
      <c r="G97" s="26"/>
      <c r="H97" s="26"/>
      <c r="I97" s="26"/>
      <c r="K97" s="75"/>
      <c r="L97" s="75"/>
      <c r="M97" s="75"/>
      <c r="N97" s="75"/>
      <c r="O97" s="75"/>
      <c r="P97" s="75"/>
      <c r="Q97" s="75"/>
      <c r="R97" s="32"/>
      <c r="S97" s="29" t="s">
        <v>63</v>
      </c>
      <c r="T97" s="30"/>
      <c r="U97" s="26"/>
      <c r="V97" s="26"/>
      <c r="W97" s="26"/>
      <c r="X97" s="26"/>
      <c r="Y97" s="26"/>
      <c r="Z97" s="26"/>
      <c r="AA97" s="43"/>
      <c r="AC97" s="89"/>
      <c r="AD97" s="89"/>
      <c r="AE97" s="89"/>
      <c r="AF97" s="89"/>
      <c r="AG97" s="89"/>
      <c r="AH97" s="89"/>
    </row>
    <row r="98" spans="1:34" s="4" customFormat="1" ht="11.25">
      <c r="A98" s="32"/>
      <c r="B98" s="29" t="s">
        <v>28</v>
      </c>
      <c r="C98" s="30"/>
      <c r="D98" s="26"/>
      <c r="E98" s="26"/>
      <c r="F98" s="26"/>
      <c r="G98" s="26"/>
      <c r="H98" s="26"/>
      <c r="I98" s="26"/>
      <c r="K98" s="75"/>
      <c r="L98" s="75"/>
      <c r="M98" s="75"/>
      <c r="N98" s="75"/>
      <c r="O98" s="75"/>
      <c r="P98" s="75"/>
      <c r="Q98" s="75"/>
      <c r="R98" s="32"/>
      <c r="S98" s="29" t="s">
        <v>28</v>
      </c>
      <c r="T98" s="30"/>
      <c r="U98" s="26"/>
      <c r="V98" s="26"/>
      <c r="W98" s="26"/>
      <c r="X98" s="26"/>
      <c r="Y98" s="26"/>
      <c r="Z98" s="26"/>
      <c r="AA98" s="43"/>
      <c r="AC98" s="89"/>
      <c r="AD98" s="89"/>
      <c r="AE98" s="89"/>
      <c r="AF98" s="89"/>
      <c r="AG98" s="89"/>
      <c r="AH98" s="89"/>
    </row>
    <row r="99" spans="1:34" s="4" customFormat="1" ht="11.25">
      <c r="A99" s="32"/>
      <c r="B99" s="24" t="s">
        <v>29</v>
      </c>
      <c r="C99" s="30"/>
      <c r="D99" s="26"/>
      <c r="E99" s="26"/>
      <c r="F99" s="26"/>
      <c r="G99" s="26"/>
      <c r="H99" s="26"/>
      <c r="I99" s="26"/>
      <c r="K99" s="75"/>
      <c r="L99" s="75"/>
      <c r="M99" s="75"/>
      <c r="N99" s="75"/>
      <c r="O99" s="75"/>
      <c r="P99" s="75"/>
      <c r="Q99" s="75"/>
      <c r="R99" s="32"/>
      <c r="S99" s="24" t="s">
        <v>29</v>
      </c>
      <c r="T99" s="30"/>
      <c r="U99" s="26"/>
      <c r="V99" s="26"/>
      <c r="W99" s="26"/>
      <c r="X99" s="26"/>
      <c r="Y99" s="26"/>
      <c r="Z99" s="26"/>
      <c r="AA99" s="43"/>
      <c r="AC99" s="89"/>
      <c r="AD99" s="89"/>
      <c r="AE99" s="89"/>
      <c r="AF99" s="89"/>
      <c r="AG99" s="89"/>
      <c r="AH99" s="89"/>
    </row>
    <row r="100" spans="1:34" s="4" customFormat="1" ht="11.25">
      <c r="A100" s="32"/>
      <c r="B100" s="29"/>
      <c r="C100" s="30"/>
      <c r="D100" s="26"/>
      <c r="E100" s="26"/>
      <c r="F100" s="26"/>
      <c r="G100" s="26"/>
      <c r="H100" s="26"/>
      <c r="I100" s="26"/>
      <c r="K100" s="75"/>
      <c r="L100" s="75"/>
      <c r="M100" s="75"/>
      <c r="N100" s="75"/>
      <c r="O100" s="75"/>
      <c r="P100" s="75"/>
      <c r="Q100" s="75"/>
      <c r="R100" s="32"/>
      <c r="S100" s="29"/>
      <c r="T100" s="30"/>
      <c r="U100" s="26"/>
      <c r="V100" s="26"/>
      <c r="W100" s="26"/>
      <c r="X100" s="26"/>
      <c r="Y100" s="26"/>
      <c r="Z100" s="26"/>
      <c r="AA100" s="43"/>
      <c r="AC100" s="89"/>
      <c r="AD100" s="89"/>
      <c r="AE100" s="89"/>
      <c r="AF100" s="89"/>
      <c r="AG100" s="89"/>
      <c r="AH100" s="89"/>
    </row>
    <row r="101" spans="1:34" s="4" customFormat="1" ht="11.25">
      <c r="A101" s="23">
        <v>40</v>
      </c>
      <c r="B101" s="29" t="s">
        <v>42</v>
      </c>
      <c r="C101" s="25" t="s">
        <v>6</v>
      </c>
      <c r="D101" s="26">
        <f>+'2013'!D101*1.0126</f>
        <v>24.950039439795066</v>
      </c>
      <c r="E101" s="26">
        <f t="shared" ref="E101:I103" si="203">+D101*1.04</f>
        <v>25.948041017386871</v>
      </c>
      <c r="F101" s="26">
        <f t="shared" si="203"/>
        <v>26.985962658082347</v>
      </c>
      <c r="G101" s="26">
        <f t="shared" si="203"/>
        <v>28.065401164405642</v>
      </c>
      <c r="H101" s="26">
        <f t="shared" si="203"/>
        <v>29.188017210981869</v>
      </c>
      <c r="I101" s="26">
        <f t="shared" si="203"/>
        <v>30.355537899421144</v>
      </c>
      <c r="K101" s="79">
        <f>(D101/D91)-1</f>
        <v>2.5229357798165042E-2</v>
      </c>
      <c r="L101" s="79">
        <f>(E101/E91)-1</f>
        <v>2.5229357798165042E-2</v>
      </c>
      <c r="M101" s="79">
        <f>(F101/F91)-1</f>
        <v>2.5229357798165042E-2</v>
      </c>
      <c r="N101" s="79">
        <f>(G101/G91)-1</f>
        <v>2.5229357798165042E-2</v>
      </c>
      <c r="O101" s="79">
        <f>(H101/H91)-1</f>
        <v>2.5229357798165042E-2</v>
      </c>
      <c r="P101" s="79">
        <f>(I101/I91)-1</f>
        <v>2.5229357798165042E-2</v>
      </c>
      <c r="Q101" s="79"/>
      <c r="R101" s="23">
        <v>40</v>
      </c>
      <c r="S101" s="29" t="s">
        <v>42</v>
      </c>
      <c r="T101" s="25" t="s">
        <v>6</v>
      </c>
      <c r="U101" s="26">
        <f>ROUND(U91*(1+0.025),2)</f>
        <v>24.91</v>
      </c>
      <c r="V101" s="26">
        <f>ROUND(U101*(1+0.04),2)</f>
        <v>25.91</v>
      </c>
      <c r="W101" s="26">
        <f t="shared" ref="W101:Z101" si="204">ROUND(V101*(1+0.04),2)</f>
        <v>26.95</v>
      </c>
      <c r="X101" s="26">
        <f t="shared" si="204"/>
        <v>28.03</v>
      </c>
      <c r="Y101" s="26">
        <f t="shared" si="204"/>
        <v>29.15</v>
      </c>
      <c r="Z101" s="26">
        <f t="shared" si="204"/>
        <v>30.32</v>
      </c>
      <c r="AA101" s="88">
        <f>Z101-ROUND(I101,2)</f>
        <v>-3.9999999999999147E-2</v>
      </c>
      <c r="AC101" s="84">
        <f>(U101/U91)-1</f>
        <v>2.5102880658436133E-2</v>
      </c>
      <c r="AD101" s="84">
        <f>(V101/V91)-1</f>
        <v>2.5326474079936601E-2</v>
      </c>
      <c r="AE101" s="84">
        <f>(W101/W91)-1</f>
        <v>2.5494672754946546E-2</v>
      </c>
      <c r="AF101" s="84">
        <f>(X101/X91)-1</f>
        <v>2.56128796194659E-2</v>
      </c>
      <c r="AG101" s="84">
        <f>(Y101/Y91)-1</f>
        <v>2.5686136523574765E-2</v>
      </c>
      <c r="AH101" s="84">
        <f>(Z101/Z91)-1</f>
        <v>2.5710419485791558E-2</v>
      </c>
    </row>
    <row r="102" spans="1:34" s="4" customFormat="1" ht="11.25">
      <c r="A102" s="23"/>
      <c r="B102" s="29"/>
      <c r="C102" s="30"/>
      <c r="D102" s="26"/>
      <c r="E102" s="26"/>
      <c r="F102" s="26"/>
      <c r="G102" s="26"/>
      <c r="H102" s="26"/>
      <c r="I102" s="26"/>
      <c r="K102" s="75"/>
      <c r="L102" s="75"/>
      <c r="M102" s="75"/>
      <c r="N102" s="75"/>
      <c r="O102" s="75"/>
      <c r="P102" s="75"/>
      <c r="Q102" s="75"/>
      <c r="R102" s="23"/>
      <c r="S102" s="29"/>
      <c r="T102" s="30"/>
      <c r="U102" s="83"/>
      <c r="V102" s="83"/>
      <c r="W102" s="83"/>
      <c r="X102" s="83"/>
      <c r="Y102" s="83"/>
      <c r="Z102" s="83"/>
      <c r="AA102" s="87"/>
      <c r="AC102" s="89"/>
      <c r="AD102" s="74">
        <f>(V101/U101)-1</f>
        <v>4.0144520272982653E-2</v>
      </c>
      <c r="AE102" s="74">
        <f t="shared" ref="AE102" si="205">(W101/V101)-1</f>
        <v>4.0138942493245899E-2</v>
      </c>
      <c r="AF102" s="74">
        <f t="shared" ref="AF102" si="206">(X101/W101)-1</f>
        <v>4.0074211502783008E-2</v>
      </c>
      <c r="AG102" s="74">
        <f t="shared" ref="AG102" si="207">(Y101/X101)-1</f>
        <v>3.9957188726364556E-2</v>
      </c>
      <c r="AH102" s="74">
        <f t="shared" ref="AH102" si="208">(Z101/Y101)-1</f>
        <v>4.0137221269296752E-2</v>
      </c>
    </row>
    <row r="103" spans="1:34" s="4" customFormat="1" ht="11.25">
      <c r="A103" s="23">
        <v>41</v>
      </c>
      <c r="B103" s="29" t="s">
        <v>43</v>
      </c>
      <c r="C103" s="25" t="s">
        <v>6</v>
      </c>
      <c r="D103" s="26">
        <f>+'2013'!D103*1.0126</f>
        <v>25.577976674018096</v>
      </c>
      <c r="E103" s="26">
        <f t="shared" si="203"/>
        <v>26.60109574097882</v>
      </c>
      <c r="F103" s="26">
        <f t="shared" si="203"/>
        <v>27.665139570617974</v>
      </c>
      <c r="G103" s="26">
        <f t="shared" si="203"/>
        <v>28.771745153442694</v>
      </c>
      <c r="H103" s="26">
        <f t="shared" si="203"/>
        <v>29.922614959580404</v>
      </c>
      <c r="I103" s="26">
        <f t="shared" si="203"/>
        <v>31.119519557963621</v>
      </c>
      <c r="K103" s="79">
        <f>(D103/D101)-1</f>
        <v>2.5167785234899265E-2</v>
      </c>
      <c r="L103" s="79">
        <f>(E103/E101)-1</f>
        <v>2.5167785234899265E-2</v>
      </c>
      <c r="M103" s="79">
        <f>(F103/F101)-1</f>
        <v>2.5167785234899265E-2</v>
      </c>
      <c r="N103" s="79">
        <f>(G103/G101)-1</f>
        <v>2.5167785234899265E-2</v>
      </c>
      <c r="O103" s="79">
        <f>(H103/H101)-1</f>
        <v>2.5167785234899265E-2</v>
      </c>
      <c r="P103" s="79">
        <f>(I103/I101)-1</f>
        <v>2.5167785234899265E-2</v>
      </c>
      <c r="Q103" s="79"/>
      <c r="R103" s="23">
        <v>41</v>
      </c>
      <c r="S103" s="29" t="s">
        <v>43</v>
      </c>
      <c r="T103" s="25" t="s">
        <v>6</v>
      </c>
      <c r="U103" s="26">
        <f>ROUND(U101*(1+0.025),2)</f>
        <v>25.53</v>
      </c>
      <c r="V103" s="26">
        <f>ROUND(U103*(1+0.04),2)</f>
        <v>26.55</v>
      </c>
      <c r="W103" s="26">
        <f t="shared" ref="W103:Z103" si="209">ROUND(V103*(1+0.04),2)</f>
        <v>27.61</v>
      </c>
      <c r="X103" s="26">
        <f t="shared" si="209"/>
        <v>28.71</v>
      </c>
      <c r="Y103" s="26">
        <f t="shared" si="209"/>
        <v>29.86</v>
      </c>
      <c r="Z103" s="26">
        <f t="shared" si="209"/>
        <v>31.05</v>
      </c>
      <c r="AA103" s="88">
        <f>Z103-ROUND(I103,2)</f>
        <v>-7.0000000000000284E-2</v>
      </c>
      <c r="AC103" s="84">
        <f>(U103/U101)-1</f>
        <v>2.4889602569249325E-2</v>
      </c>
      <c r="AD103" s="84">
        <f>(V103/V101)-1</f>
        <v>2.4700887688151374E-2</v>
      </c>
      <c r="AE103" s="84">
        <f>(W103/W101)-1</f>
        <v>2.4489795918367419E-2</v>
      </c>
      <c r="AF103" s="84">
        <f>(X103/X101)-1</f>
        <v>2.4259721726721306E-2</v>
      </c>
      <c r="AG103" s="84">
        <f>(Y103/Y101)-1</f>
        <v>2.4356775300171662E-2</v>
      </c>
      <c r="AH103" s="84">
        <f>(Z103/Z101)-1</f>
        <v>2.4076517150395826E-2</v>
      </c>
    </row>
    <row r="104" spans="1:34" s="4" customFormat="1" ht="11.25">
      <c r="A104" s="23"/>
      <c r="B104" s="29"/>
      <c r="C104" s="30"/>
      <c r="D104" s="26"/>
      <c r="E104" s="26"/>
      <c r="F104" s="26"/>
      <c r="G104" s="26"/>
      <c r="H104" s="26"/>
      <c r="I104" s="26"/>
      <c r="K104" s="75"/>
      <c r="L104" s="75"/>
      <c r="M104" s="75"/>
      <c r="N104" s="75"/>
      <c r="O104" s="75"/>
      <c r="P104" s="75"/>
      <c r="Q104" s="75"/>
      <c r="R104" s="23"/>
      <c r="S104" s="29"/>
      <c r="T104" s="30"/>
      <c r="U104" s="83"/>
      <c r="V104" s="83"/>
      <c r="W104" s="83"/>
      <c r="X104" s="83"/>
      <c r="Y104" s="83"/>
      <c r="Z104" s="83"/>
      <c r="AA104" s="87"/>
      <c r="AC104" s="89"/>
      <c r="AD104" s="74">
        <f>(V103/U103)-1</f>
        <v>3.9952996474735603E-2</v>
      </c>
      <c r="AE104" s="74">
        <f t="shared" ref="AE104" si="210">(W103/V103)-1</f>
        <v>3.9924670433145071E-2</v>
      </c>
      <c r="AF104" s="74">
        <f t="shared" ref="AF104" si="211">(X103/W103)-1</f>
        <v>3.9840637450199168E-2</v>
      </c>
      <c r="AG104" s="74">
        <f t="shared" ref="AG104" si="212">(Y103/X103)-1</f>
        <v>4.0055729710902099E-2</v>
      </c>
      <c r="AH104" s="74">
        <f t="shared" ref="AH104" si="213">(Z103/Y103)-1</f>
        <v>3.9852645679839371E-2</v>
      </c>
    </row>
    <row r="105" spans="1:34" s="4" customFormat="1" ht="11.25">
      <c r="A105" s="23">
        <v>42</v>
      </c>
      <c r="B105" s="29" t="s">
        <v>44</v>
      </c>
      <c r="C105" s="25" t="s">
        <v>6</v>
      </c>
      <c r="D105" s="26">
        <f>+'2013'!D105*1.0126</f>
        <v>26.219868069001642</v>
      </c>
      <c r="E105" s="26">
        <f t="shared" ref="E105:I105" si="214">+D105*1.04</f>
        <v>27.268662791761709</v>
      </c>
      <c r="F105" s="26">
        <f t="shared" si="214"/>
        <v>28.35940930343218</v>
      </c>
      <c r="G105" s="26">
        <f t="shared" si="214"/>
        <v>29.49378567556947</v>
      </c>
      <c r="H105" s="26">
        <f t="shared" si="214"/>
        <v>30.673537102592249</v>
      </c>
      <c r="I105" s="26">
        <f t="shared" si="214"/>
        <v>31.900478586695939</v>
      </c>
      <c r="K105" s="79">
        <f>(D105/D103)-1</f>
        <v>2.5095471903982647E-2</v>
      </c>
      <c r="L105" s="79">
        <f>(E105/E103)-1</f>
        <v>2.5095471903982647E-2</v>
      </c>
      <c r="M105" s="79">
        <f>(F105/F103)-1</f>
        <v>2.5095471903982869E-2</v>
      </c>
      <c r="N105" s="79">
        <f>(G105/G103)-1</f>
        <v>2.5095471903982869E-2</v>
      </c>
      <c r="O105" s="79">
        <f>(H105/H103)-1</f>
        <v>2.5095471903982869E-2</v>
      </c>
      <c r="P105" s="79">
        <f>(I105/I103)-1</f>
        <v>2.5095471903982869E-2</v>
      </c>
      <c r="Q105" s="79"/>
      <c r="R105" s="23">
        <v>42</v>
      </c>
      <c r="S105" s="29" t="s">
        <v>44</v>
      </c>
      <c r="T105" s="25" t="s">
        <v>6</v>
      </c>
      <c r="U105" s="26">
        <f>ROUND(U103*(1+0.025),2)</f>
        <v>26.17</v>
      </c>
      <c r="V105" s="26">
        <f>ROUND(U105*(1+0.04),2)</f>
        <v>27.22</v>
      </c>
      <c r="W105" s="26">
        <f t="shared" ref="W105:Z105" si="215">ROUND(V105*(1+0.04),2)</f>
        <v>28.31</v>
      </c>
      <c r="X105" s="26">
        <f t="shared" si="215"/>
        <v>29.44</v>
      </c>
      <c r="Y105" s="26">
        <f t="shared" si="215"/>
        <v>30.62</v>
      </c>
      <c r="Z105" s="26">
        <f t="shared" si="215"/>
        <v>31.84</v>
      </c>
      <c r="AA105" s="88">
        <f>Z105-ROUND(I105,2)</f>
        <v>-5.9999999999998721E-2</v>
      </c>
      <c r="AC105" s="84">
        <f>(U105/U103)-1</f>
        <v>2.5068546807677228E-2</v>
      </c>
      <c r="AD105" s="84">
        <f>(V105/V103)-1</f>
        <v>2.5235404896421842E-2</v>
      </c>
      <c r="AE105" s="84">
        <f>(W105/W103)-1</f>
        <v>2.5353132922854016E-2</v>
      </c>
      <c r="AF105" s="84">
        <f>(X105/X103)-1</f>
        <v>2.5426680599094365E-2</v>
      </c>
      <c r="AG105" s="84">
        <f>(Y105/Y103)-1</f>
        <v>2.5452109845947701E-2</v>
      </c>
      <c r="AH105" s="84">
        <f>(Z105/Z103)-1</f>
        <v>2.5442834138486248E-2</v>
      </c>
    </row>
    <row r="106" spans="1:34" s="4" customFormat="1" ht="11.25">
      <c r="A106" s="23"/>
      <c r="B106" s="29" t="s">
        <v>36</v>
      </c>
      <c r="C106" s="30"/>
      <c r="D106" s="26"/>
      <c r="E106" s="26"/>
      <c r="F106" s="26"/>
      <c r="G106" s="26"/>
      <c r="H106" s="26"/>
      <c r="I106" s="26"/>
      <c r="K106" s="75"/>
      <c r="L106" s="75"/>
      <c r="M106" s="75"/>
      <c r="N106" s="75"/>
      <c r="O106" s="75"/>
      <c r="P106" s="75"/>
      <c r="Q106" s="75"/>
      <c r="R106" s="23"/>
      <c r="S106" s="29" t="s">
        <v>36</v>
      </c>
      <c r="T106" s="30"/>
      <c r="U106" s="83"/>
      <c r="V106" s="83"/>
      <c r="W106" s="83"/>
      <c r="X106" s="83"/>
      <c r="Y106" s="83"/>
      <c r="Z106" s="83"/>
      <c r="AA106" s="87"/>
      <c r="AC106" s="89"/>
      <c r="AD106" s="74">
        <f>(V105/U105)-1</f>
        <v>4.0122277416889451E-2</v>
      </c>
      <c r="AE106" s="74">
        <f t="shared" ref="AE106" si="216">(W105/V105)-1</f>
        <v>4.0044085231447424E-2</v>
      </c>
      <c r="AF106" s="74">
        <f t="shared" ref="AF106" si="217">(X105/W105)-1</f>
        <v>3.9915224302366825E-2</v>
      </c>
      <c r="AG106" s="74">
        <f t="shared" ref="AG106" si="218">(Y105/X105)-1</f>
        <v>4.0081521739130377E-2</v>
      </c>
      <c r="AH106" s="74">
        <f t="shared" ref="AH106" si="219">(Z105/Y105)-1</f>
        <v>3.984323971260606E-2</v>
      </c>
    </row>
    <row r="107" spans="1:34" s="4" customFormat="1" ht="11.25">
      <c r="A107" s="23"/>
      <c r="B107" s="24"/>
      <c r="C107" s="30"/>
      <c r="D107" s="26"/>
      <c r="E107" s="26"/>
      <c r="F107" s="26"/>
      <c r="G107" s="26"/>
      <c r="H107" s="26"/>
      <c r="I107" s="26"/>
      <c r="K107" s="75"/>
      <c r="L107" s="75"/>
      <c r="M107" s="75"/>
      <c r="N107" s="75"/>
      <c r="O107" s="75"/>
      <c r="P107" s="75"/>
      <c r="Q107" s="75"/>
      <c r="R107" s="23"/>
      <c r="S107" s="24"/>
      <c r="T107" s="30"/>
      <c r="U107" s="26"/>
      <c r="V107" s="26"/>
      <c r="W107" s="26"/>
      <c r="X107" s="26"/>
      <c r="Y107" s="26"/>
      <c r="Z107" s="26"/>
      <c r="AA107" s="43"/>
      <c r="AC107" s="89"/>
      <c r="AD107" s="89"/>
      <c r="AE107" s="89"/>
      <c r="AF107" s="89"/>
      <c r="AG107" s="89"/>
      <c r="AH107" s="89"/>
    </row>
    <row r="108" spans="1:34" s="4" customFormat="1" ht="11.25">
      <c r="A108" s="23">
        <v>43</v>
      </c>
      <c r="B108" s="29" t="s">
        <v>47</v>
      </c>
      <c r="C108" s="25" t="s">
        <v>6</v>
      </c>
      <c r="D108" s="26">
        <f>+'2013'!D108*1.0126</f>
        <v>26.875713624745693</v>
      </c>
      <c r="E108" s="26">
        <f t="shared" ref="E108:I108" si="220">+D108*1.04</f>
        <v>27.95074216973552</v>
      </c>
      <c r="F108" s="26">
        <f t="shared" si="220"/>
        <v>29.068771856524943</v>
      </c>
      <c r="G108" s="26">
        <f t="shared" si="220"/>
        <v>30.231522730785944</v>
      </c>
      <c r="H108" s="26">
        <f t="shared" si="220"/>
        <v>31.440783640017383</v>
      </c>
      <c r="I108" s="26">
        <f t="shared" si="220"/>
        <v>32.698414985618079</v>
      </c>
      <c r="K108" s="79">
        <f>(D108/D105)-1</f>
        <v>2.5013304949440984E-2</v>
      </c>
      <c r="L108" s="79">
        <f>(E108/E105)-1</f>
        <v>2.5013304949440984E-2</v>
      </c>
      <c r="M108" s="79">
        <f>(F108/F105)-1</f>
        <v>2.5013304949440984E-2</v>
      </c>
      <c r="N108" s="79">
        <f>(G108/G105)-1</f>
        <v>2.5013304949440984E-2</v>
      </c>
      <c r="O108" s="79">
        <f>(H108/H105)-1</f>
        <v>2.5013304949440984E-2</v>
      </c>
      <c r="P108" s="79">
        <f>(I108/I105)-1</f>
        <v>2.5013304949440984E-2</v>
      </c>
      <c r="Q108" s="79"/>
      <c r="R108" s="23">
        <v>43</v>
      </c>
      <c r="S108" s="29" t="s">
        <v>47</v>
      </c>
      <c r="T108" s="25" t="s">
        <v>6</v>
      </c>
      <c r="U108" s="26">
        <f>ROUND(U105*(1+0.025),2)</f>
        <v>26.82</v>
      </c>
      <c r="V108" s="26">
        <f>ROUND(U108*(1+0.04),2)</f>
        <v>27.89</v>
      </c>
      <c r="W108" s="26">
        <f t="shared" ref="W108:Z108" si="221">ROUND(V108*(1+0.04),2)</f>
        <v>29.01</v>
      </c>
      <c r="X108" s="26">
        <f t="shared" si="221"/>
        <v>30.17</v>
      </c>
      <c r="Y108" s="26">
        <f t="shared" si="221"/>
        <v>31.38</v>
      </c>
      <c r="Z108" s="26">
        <f t="shared" si="221"/>
        <v>32.64</v>
      </c>
      <c r="AA108" s="88">
        <f>Z108-ROUND(I108,2)</f>
        <v>-6.0000000000002274E-2</v>
      </c>
      <c r="AC108" s="84">
        <f>(U108/U105)-1</f>
        <v>2.4837600305693597E-2</v>
      </c>
      <c r="AD108" s="84">
        <f>(V108/V105)-1</f>
        <v>2.4614254224834653E-2</v>
      </c>
      <c r="AE108" s="84">
        <f>(W108/W105)-1</f>
        <v>2.4726245143058989E-2</v>
      </c>
      <c r="AF108" s="84">
        <f>(X108/X105)-1</f>
        <v>2.4796195652173836E-2</v>
      </c>
      <c r="AG108" s="84">
        <f>(Y108/Y105)-1</f>
        <v>2.4820378837361101E-2</v>
      </c>
      <c r="AH108" s="84">
        <f>(Z108/Z105)-1</f>
        <v>2.5125628140703515E-2</v>
      </c>
    </row>
    <row r="109" spans="1:34" s="4" customFormat="1" ht="11.25">
      <c r="A109" s="32"/>
      <c r="B109" s="69" t="s">
        <v>48</v>
      </c>
      <c r="C109" s="30"/>
      <c r="D109" s="26"/>
      <c r="E109" s="26"/>
      <c r="F109" s="26"/>
      <c r="G109" s="26"/>
      <c r="H109" s="26"/>
      <c r="I109" s="26"/>
      <c r="K109" s="75"/>
      <c r="L109" s="75"/>
      <c r="M109" s="75"/>
      <c r="N109" s="75"/>
      <c r="O109" s="75"/>
      <c r="P109" s="75"/>
      <c r="Q109" s="75"/>
      <c r="R109" s="32"/>
      <c r="S109" s="69" t="s">
        <v>48</v>
      </c>
      <c r="T109" s="30"/>
      <c r="U109" s="83"/>
      <c r="V109" s="83"/>
      <c r="W109" s="83"/>
      <c r="X109" s="83"/>
      <c r="Y109" s="83"/>
      <c r="Z109" s="83"/>
      <c r="AA109" s="87"/>
      <c r="AC109" s="89"/>
      <c r="AD109" s="74">
        <f>(V108/U108)-1</f>
        <v>3.9895600298284872E-2</v>
      </c>
      <c r="AE109" s="74">
        <f t="shared" ref="AE109" si="222">(W108/V108)-1</f>
        <v>4.0157762638938665E-2</v>
      </c>
      <c r="AF109" s="74">
        <f t="shared" ref="AF109" si="223">(X108/W108)-1</f>
        <v>3.9986211651154679E-2</v>
      </c>
      <c r="AG109" s="74">
        <f t="shared" ref="AG109" si="224">(Y108/X108)-1</f>
        <v>4.0106065628107368E-2</v>
      </c>
      <c r="AH109" s="74">
        <f t="shared" ref="AH109" si="225">(Z108/Y108)-1</f>
        <v>4.0152963671128195E-2</v>
      </c>
    </row>
    <row r="110" spans="1:34" s="4" customFormat="1" ht="11.25">
      <c r="A110" s="32"/>
      <c r="B110" s="24" t="s">
        <v>49</v>
      </c>
      <c r="C110" s="30"/>
      <c r="D110" s="26"/>
      <c r="E110" s="26"/>
      <c r="F110" s="26"/>
      <c r="G110" s="26"/>
      <c r="H110" s="26"/>
      <c r="I110" s="26"/>
      <c r="K110" s="75"/>
      <c r="L110" s="75"/>
      <c r="M110" s="75"/>
      <c r="N110" s="75"/>
      <c r="O110" s="75"/>
      <c r="P110" s="75"/>
      <c r="Q110" s="75"/>
      <c r="R110" s="32"/>
      <c r="S110" s="24" t="s">
        <v>49</v>
      </c>
      <c r="T110" s="30"/>
      <c r="U110" s="26"/>
      <c r="V110" s="26"/>
      <c r="W110" s="26"/>
      <c r="X110" s="26"/>
      <c r="Y110" s="26"/>
      <c r="Z110" s="26"/>
      <c r="AA110" s="43"/>
      <c r="AC110" s="89"/>
      <c r="AD110" s="89"/>
      <c r="AE110" s="89"/>
      <c r="AF110" s="89"/>
      <c r="AG110" s="89"/>
      <c r="AH110" s="89"/>
    </row>
    <row r="111" spans="1:34" s="4" customFormat="1" ht="11.25">
      <c r="A111" s="23"/>
      <c r="B111" s="29"/>
      <c r="C111" s="30"/>
      <c r="D111" s="26"/>
      <c r="E111" s="26"/>
      <c r="F111" s="26"/>
      <c r="G111" s="26"/>
      <c r="H111" s="26"/>
      <c r="I111" s="26"/>
      <c r="K111" s="75"/>
      <c r="L111" s="75"/>
      <c r="M111" s="75"/>
      <c r="N111" s="75"/>
      <c r="O111" s="75"/>
      <c r="P111" s="75"/>
      <c r="Q111" s="75"/>
      <c r="R111" s="23"/>
      <c r="S111" s="29"/>
      <c r="T111" s="30"/>
      <c r="U111" s="26"/>
      <c r="V111" s="26"/>
      <c r="W111" s="26"/>
      <c r="X111" s="26"/>
      <c r="Y111" s="26"/>
      <c r="Z111" s="26"/>
      <c r="AA111" s="43"/>
      <c r="AC111" s="89"/>
      <c r="AD111" s="89"/>
      <c r="AE111" s="89"/>
      <c r="AF111" s="89"/>
      <c r="AG111" s="89"/>
      <c r="AH111" s="89"/>
    </row>
    <row r="112" spans="1:34" s="4" customFormat="1" ht="11.25">
      <c r="A112" s="23">
        <v>44</v>
      </c>
      <c r="B112" s="67" t="s">
        <v>50</v>
      </c>
      <c r="C112" s="25" t="s">
        <v>6</v>
      </c>
      <c r="D112" s="26">
        <f>+'2013'!D112*1.0126</f>
        <v>27.545513341250256</v>
      </c>
      <c r="E112" s="26">
        <f t="shared" ref="E112:I112" si="226">+D112*1.04</f>
        <v>28.647333874900266</v>
      </c>
      <c r="F112" s="26">
        <f t="shared" si="226"/>
        <v>29.793227229896278</v>
      </c>
      <c r="G112" s="26">
        <f t="shared" si="226"/>
        <v>30.984956319092131</v>
      </c>
      <c r="H112" s="26">
        <f t="shared" si="226"/>
        <v>32.22435457185582</v>
      </c>
      <c r="I112" s="26">
        <f t="shared" si="226"/>
        <v>33.513328754730054</v>
      </c>
      <c r="K112" s="79">
        <f>(D112/D108)-1</f>
        <v>2.4922118380062308E-2</v>
      </c>
      <c r="L112" s="79">
        <f>(E112/E108)-1</f>
        <v>2.4922118380062308E-2</v>
      </c>
      <c r="M112" s="79">
        <f>(F112/F108)-1</f>
        <v>2.4922118380062086E-2</v>
      </c>
      <c r="N112" s="79">
        <f>(G112/G108)-1</f>
        <v>2.4922118380062086E-2</v>
      </c>
      <c r="O112" s="79">
        <f>(H112/H108)-1</f>
        <v>2.4922118380062308E-2</v>
      </c>
      <c r="P112" s="79">
        <f>(I112/I108)-1</f>
        <v>2.4922118380062308E-2</v>
      </c>
      <c r="Q112" s="79"/>
      <c r="R112" s="23">
        <v>44</v>
      </c>
      <c r="S112" s="67" t="s">
        <v>50</v>
      </c>
      <c r="T112" s="25" t="s">
        <v>6</v>
      </c>
      <c r="U112" s="26">
        <f>ROUND(U108*(1+0.025),2)</f>
        <v>27.49</v>
      </c>
      <c r="V112" s="26">
        <f>ROUND(U112*(1+0.04),2)</f>
        <v>28.59</v>
      </c>
      <c r="W112" s="26">
        <f t="shared" ref="W112:Z112" si="227">ROUND(V112*(1+0.04),2)</f>
        <v>29.73</v>
      </c>
      <c r="X112" s="26">
        <f t="shared" si="227"/>
        <v>30.92</v>
      </c>
      <c r="Y112" s="26">
        <f t="shared" si="227"/>
        <v>32.159999999999997</v>
      </c>
      <c r="Z112" s="26">
        <f t="shared" si="227"/>
        <v>33.450000000000003</v>
      </c>
      <c r="AA112" s="88">
        <f>Z112-ROUND(I112,2)</f>
        <v>-5.9999999999995168E-2</v>
      </c>
      <c r="AC112" s="84">
        <f>(U112/U108)-1</f>
        <v>2.4981357196122156E-2</v>
      </c>
      <c r="AD112" s="84">
        <f>(V112/V108)-1</f>
        <v>2.5098601649336638E-2</v>
      </c>
      <c r="AE112" s="84">
        <f>(W112/W108)-1</f>
        <v>2.4819027921406445E-2</v>
      </c>
      <c r="AF112" s="84">
        <f>(X112/X108)-1</f>
        <v>2.4859131587669836E-2</v>
      </c>
      <c r="AG112" s="84">
        <f>(Y112/Y108)-1</f>
        <v>2.4856596558317401E-2</v>
      </c>
      <c r="AH112" s="84">
        <f>(Z112/Z108)-1</f>
        <v>2.4816176470588314E-2</v>
      </c>
    </row>
    <row r="113" spans="1:34" s="4" customFormat="1" ht="11.25">
      <c r="A113" s="23"/>
      <c r="B113" s="24" t="s">
        <v>60</v>
      </c>
      <c r="C113" s="25"/>
      <c r="D113" s="26"/>
      <c r="E113" s="26"/>
      <c r="F113" s="26"/>
      <c r="G113" s="26"/>
      <c r="H113" s="26"/>
      <c r="I113" s="26"/>
      <c r="K113" s="75"/>
      <c r="L113" s="75"/>
      <c r="M113" s="75"/>
      <c r="N113" s="75"/>
      <c r="O113" s="75"/>
      <c r="P113" s="75"/>
      <c r="Q113" s="75"/>
      <c r="R113" s="23"/>
      <c r="S113" s="24" t="s">
        <v>60</v>
      </c>
      <c r="T113" s="25"/>
      <c r="U113" s="83"/>
      <c r="V113" s="83"/>
      <c r="W113" s="83"/>
      <c r="X113" s="83"/>
      <c r="Y113" s="83"/>
      <c r="Z113" s="83"/>
      <c r="AA113" s="87"/>
      <c r="AC113" s="89"/>
      <c r="AD113" s="74">
        <f>(V112/U112)-1</f>
        <v>4.0014550745725685E-2</v>
      </c>
      <c r="AE113" s="74">
        <f t="shared" ref="AE113" si="228">(W112/V112)-1</f>
        <v>3.9874081846799525E-2</v>
      </c>
      <c r="AF113" s="74">
        <f t="shared" ref="AF113" si="229">(X112/W112)-1</f>
        <v>4.0026908846283238E-2</v>
      </c>
      <c r="AG113" s="74">
        <f t="shared" ref="AG113" si="230">(Y112/X112)-1</f>
        <v>4.0103492884864034E-2</v>
      </c>
      <c r="AH113" s="74">
        <f t="shared" ref="AH113" si="231">(Z112/Y112)-1</f>
        <v>4.0111940298507731E-2</v>
      </c>
    </row>
    <row r="114" spans="1:34" s="4" customFormat="1" ht="11.25">
      <c r="A114" s="23"/>
      <c r="B114" s="29" t="s">
        <v>65</v>
      </c>
      <c r="C114" s="25"/>
      <c r="D114" s="26"/>
      <c r="E114" s="26"/>
      <c r="F114" s="26"/>
      <c r="G114" s="26"/>
      <c r="H114" s="26"/>
      <c r="I114" s="26"/>
      <c r="K114" s="75"/>
      <c r="L114" s="75"/>
      <c r="M114" s="75"/>
      <c r="N114" s="75"/>
      <c r="O114" s="75"/>
      <c r="P114" s="75"/>
      <c r="Q114" s="75"/>
      <c r="R114" s="23"/>
      <c r="S114" s="29" t="s">
        <v>65</v>
      </c>
      <c r="T114" s="25"/>
      <c r="U114" s="26"/>
      <c r="V114" s="26"/>
      <c r="W114" s="26"/>
      <c r="X114" s="26"/>
      <c r="Y114" s="26"/>
      <c r="Z114" s="26"/>
      <c r="AA114" s="43"/>
      <c r="AC114" s="89"/>
      <c r="AD114" s="89"/>
      <c r="AE114" s="89"/>
      <c r="AF114" s="89"/>
      <c r="AG114" s="89"/>
      <c r="AH114" s="89"/>
    </row>
    <row r="115" spans="1:34" s="4" customFormat="1" ht="11.25">
      <c r="A115" s="23"/>
      <c r="B115" s="29" t="s">
        <v>64</v>
      </c>
      <c r="C115" s="25"/>
      <c r="D115" s="26"/>
      <c r="E115" s="26"/>
      <c r="F115" s="26"/>
      <c r="G115" s="26"/>
      <c r="H115" s="26"/>
      <c r="I115" s="26"/>
      <c r="K115" s="75"/>
      <c r="L115" s="75"/>
      <c r="M115" s="75"/>
      <c r="N115" s="75"/>
      <c r="O115" s="75"/>
      <c r="P115" s="75"/>
      <c r="Q115" s="75"/>
      <c r="R115" s="23"/>
      <c r="S115" s="29" t="s">
        <v>64</v>
      </c>
      <c r="T115" s="25"/>
      <c r="U115" s="26"/>
      <c r="V115" s="26"/>
      <c r="W115" s="26"/>
      <c r="X115" s="26"/>
      <c r="Y115" s="26"/>
      <c r="Z115" s="26"/>
      <c r="AA115" s="43"/>
      <c r="AC115" s="89"/>
      <c r="AD115" s="89"/>
      <c r="AE115" s="89"/>
      <c r="AF115" s="89"/>
      <c r="AG115" s="89"/>
      <c r="AH115" s="89"/>
    </row>
    <row r="116" spans="1:34" s="4" customFormat="1" ht="11.25">
      <c r="A116" s="23"/>
      <c r="B116" s="29" t="s">
        <v>45</v>
      </c>
      <c r="C116" s="25"/>
      <c r="D116" s="26"/>
      <c r="E116" s="26"/>
      <c r="F116" s="26"/>
      <c r="G116" s="26"/>
      <c r="H116" s="26"/>
      <c r="I116" s="26"/>
      <c r="K116" s="75"/>
      <c r="L116" s="75"/>
      <c r="M116" s="75"/>
      <c r="N116" s="75"/>
      <c r="O116" s="75"/>
      <c r="P116" s="75"/>
      <c r="Q116" s="75"/>
      <c r="R116" s="23"/>
      <c r="S116" s="29" t="s">
        <v>45</v>
      </c>
      <c r="T116" s="25"/>
      <c r="U116" s="26"/>
      <c r="V116" s="26"/>
      <c r="W116" s="26"/>
      <c r="X116" s="26"/>
      <c r="Y116" s="26"/>
      <c r="Z116" s="26"/>
      <c r="AA116" s="43"/>
      <c r="AC116" s="89"/>
      <c r="AD116" s="89"/>
      <c r="AE116" s="89"/>
      <c r="AF116" s="89"/>
      <c r="AG116" s="89"/>
      <c r="AH116" s="89"/>
    </row>
    <row r="117" spans="1:34" s="4" customFormat="1" ht="11.25">
      <c r="A117" s="23"/>
      <c r="B117" s="24" t="s">
        <v>46</v>
      </c>
      <c r="C117" s="25"/>
      <c r="D117" s="26"/>
      <c r="E117" s="26"/>
      <c r="F117" s="26"/>
      <c r="G117" s="26"/>
      <c r="H117" s="26"/>
      <c r="I117" s="26"/>
      <c r="K117" s="75"/>
      <c r="L117" s="75"/>
      <c r="M117" s="75"/>
      <c r="N117" s="75"/>
      <c r="O117" s="75"/>
      <c r="P117" s="75"/>
      <c r="Q117" s="75"/>
      <c r="R117" s="23"/>
      <c r="S117" s="24" t="s">
        <v>46</v>
      </c>
      <c r="T117" s="25"/>
      <c r="U117" s="26"/>
      <c r="V117" s="26"/>
      <c r="W117" s="26"/>
      <c r="X117" s="26"/>
      <c r="Y117" s="26"/>
      <c r="Z117" s="26"/>
      <c r="AA117" s="43"/>
      <c r="AC117" s="89"/>
      <c r="AD117" s="89"/>
      <c r="AE117" s="89"/>
      <c r="AF117" s="89"/>
      <c r="AG117" s="89"/>
      <c r="AH117" s="89"/>
    </row>
    <row r="118" spans="1:34" s="4" customFormat="1" ht="11.25">
      <c r="A118" s="23"/>
      <c r="B118" s="67" t="s">
        <v>69</v>
      </c>
      <c r="C118" s="25"/>
      <c r="D118" s="26"/>
      <c r="E118" s="26"/>
      <c r="F118" s="26"/>
      <c r="G118" s="26"/>
      <c r="H118" s="26"/>
      <c r="I118" s="26"/>
      <c r="K118" s="75"/>
      <c r="L118" s="75"/>
      <c r="M118" s="75"/>
      <c r="N118" s="75"/>
      <c r="O118" s="75"/>
      <c r="P118" s="75"/>
      <c r="Q118" s="75"/>
      <c r="R118" s="23"/>
      <c r="S118" s="67" t="s">
        <v>69</v>
      </c>
      <c r="T118" s="25"/>
      <c r="U118" s="26"/>
      <c r="V118" s="26"/>
      <c r="W118" s="26"/>
      <c r="X118" s="26"/>
      <c r="Y118" s="26"/>
      <c r="Z118" s="26"/>
      <c r="AA118" s="43"/>
      <c r="AC118" s="89"/>
      <c r="AD118" s="89"/>
      <c r="AE118" s="89"/>
      <c r="AF118" s="89"/>
      <c r="AG118" s="89"/>
      <c r="AH118" s="89"/>
    </row>
    <row r="119" spans="1:34" s="4" customFormat="1" ht="11.25">
      <c r="A119" s="23"/>
      <c r="B119" s="67"/>
      <c r="C119" s="25"/>
      <c r="D119" s="26"/>
      <c r="E119" s="26"/>
      <c r="F119" s="26"/>
      <c r="G119" s="26"/>
      <c r="H119" s="26"/>
      <c r="I119" s="26"/>
      <c r="K119" s="75"/>
      <c r="L119" s="75"/>
      <c r="M119" s="75"/>
      <c r="N119" s="75"/>
      <c r="O119" s="75"/>
      <c r="P119" s="75"/>
      <c r="Q119" s="75"/>
      <c r="R119" s="23"/>
      <c r="S119" s="67"/>
      <c r="T119" s="25"/>
      <c r="U119" s="26"/>
      <c r="V119" s="26"/>
      <c r="W119" s="26"/>
      <c r="X119" s="26"/>
      <c r="Y119" s="26"/>
      <c r="Z119" s="26"/>
      <c r="AA119" s="43"/>
      <c r="AC119" s="89"/>
      <c r="AD119" s="89"/>
      <c r="AE119" s="89"/>
      <c r="AF119" s="89"/>
      <c r="AG119" s="89"/>
      <c r="AH119" s="89"/>
    </row>
    <row r="120" spans="1:34" s="4" customFormat="1" ht="11.25">
      <c r="A120" s="23">
        <v>45</v>
      </c>
      <c r="B120" s="29"/>
      <c r="C120" s="25" t="s">
        <v>6</v>
      </c>
      <c r="D120" s="26">
        <f>+'2013'!D119*1.0126</f>
        <v>28.234151174781509</v>
      </c>
      <c r="E120" s="26">
        <f t="shared" ref="E120" si="232">+D120*1.04</f>
        <v>29.363517221772771</v>
      </c>
      <c r="F120" s="26">
        <f t="shared" ref="F120" si="233">+E120*1.04</f>
        <v>30.538057910643683</v>
      </c>
      <c r="G120" s="26">
        <f t="shared" ref="G120" si="234">+F120*1.04</f>
        <v>31.759580227069431</v>
      </c>
      <c r="H120" s="26">
        <f t="shared" ref="H120" si="235">+G120*1.04</f>
        <v>33.029963436152208</v>
      </c>
      <c r="I120" s="26">
        <f t="shared" ref="I120" si="236">+H120*1.04</f>
        <v>34.351161973598295</v>
      </c>
      <c r="K120" s="80">
        <f>(D120/D112)-1</f>
        <v>2.4999999999999911E-2</v>
      </c>
      <c r="L120" s="80">
        <f>(E120/E112)-1</f>
        <v>2.4999999999999911E-2</v>
      </c>
      <c r="M120" s="80">
        <f>(F120/F112)-1</f>
        <v>2.4999999999999911E-2</v>
      </c>
      <c r="N120" s="80">
        <f>(G120/G112)-1</f>
        <v>2.4999999999999911E-2</v>
      </c>
      <c r="O120" s="80">
        <f>(H120/H112)-1</f>
        <v>2.4999999999999689E-2</v>
      </c>
      <c r="P120" s="80">
        <f>(I120/I112)-1</f>
        <v>2.4999999999999689E-2</v>
      </c>
      <c r="Q120" s="80"/>
      <c r="R120" s="23">
        <v>45</v>
      </c>
      <c r="S120" s="29"/>
      <c r="T120" s="25" t="s">
        <v>6</v>
      </c>
      <c r="U120" s="26">
        <f>ROUND(U112*(1+0.025),2)</f>
        <v>28.18</v>
      </c>
      <c r="V120" s="26">
        <f>ROUND(U120*(1+0.04),2)</f>
        <v>29.31</v>
      </c>
      <c r="W120" s="26">
        <f t="shared" ref="W120:Z120" si="237">ROUND(V120*(1+0.04),2)</f>
        <v>30.48</v>
      </c>
      <c r="X120" s="26">
        <f t="shared" si="237"/>
        <v>31.7</v>
      </c>
      <c r="Y120" s="26">
        <f t="shared" si="237"/>
        <v>32.97</v>
      </c>
      <c r="Z120" s="26">
        <f t="shared" si="237"/>
        <v>34.29</v>
      </c>
      <c r="AA120" s="88">
        <f>Z120-ROUND(I120,2)</f>
        <v>-6.0000000000002274E-2</v>
      </c>
      <c r="AC120" s="84">
        <f>(U120/U112)-1</f>
        <v>2.510003637686431E-2</v>
      </c>
      <c r="AD120" s="84">
        <f>(V120/V112)-1</f>
        <v>2.5183630640083887E-2</v>
      </c>
      <c r="AE120" s="84">
        <f>(W120/W112)-1</f>
        <v>2.5227043390514625E-2</v>
      </c>
      <c r="AF120" s="84">
        <f>(X120/X112)-1</f>
        <v>2.5226390685640254E-2</v>
      </c>
      <c r="AG120" s="84">
        <f>(Y120/Y112)-1</f>
        <v>2.5186567164179108E-2</v>
      </c>
      <c r="AH120" s="84">
        <f>(Z120/Z112)-1</f>
        <v>2.5112107623318281E-2</v>
      </c>
    </row>
    <row r="121" spans="1:34" s="4" customFormat="1" ht="11.25">
      <c r="A121" s="23"/>
      <c r="B121" s="35"/>
      <c r="C121" s="25"/>
      <c r="D121" s="26"/>
      <c r="E121" s="26"/>
      <c r="F121" s="26"/>
      <c r="G121" s="26"/>
      <c r="H121" s="26"/>
      <c r="I121" s="26"/>
      <c r="K121" s="75"/>
      <c r="L121" s="75"/>
      <c r="M121" s="75"/>
      <c r="N121" s="75"/>
      <c r="O121" s="75"/>
      <c r="P121" s="75"/>
      <c r="Q121" s="75"/>
      <c r="R121" s="23"/>
      <c r="S121" s="35"/>
      <c r="T121" s="25"/>
      <c r="U121" s="83"/>
      <c r="V121" s="83"/>
      <c r="W121" s="83"/>
      <c r="X121" s="83"/>
      <c r="Y121" s="83"/>
      <c r="Z121" s="83"/>
      <c r="AA121" s="87"/>
      <c r="AC121" s="89"/>
      <c r="AD121" s="74">
        <f>(V120/U120)-1</f>
        <v>4.009936124911273E-2</v>
      </c>
      <c r="AE121" s="74">
        <f t="shared" ref="AE121" si="238">(W120/V120)-1</f>
        <v>3.9918116683725691E-2</v>
      </c>
      <c r="AF121" s="74">
        <f t="shared" ref="AF121" si="239">(X120/W120)-1</f>
        <v>4.0026246719160108E-2</v>
      </c>
      <c r="AG121" s="74">
        <f t="shared" ref="AG121" si="240">(Y120/X120)-1</f>
        <v>4.006309148264986E-2</v>
      </c>
      <c r="AH121" s="74">
        <f t="shared" ref="AH121" si="241">(Z120/Y120)-1</f>
        <v>4.0036396724294931E-2</v>
      </c>
    </row>
    <row r="122" spans="1:34" s="4" customFormat="1" ht="11.25">
      <c r="A122" s="23">
        <v>46</v>
      </c>
      <c r="B122" s="24" t="s">
        <v>52</v>
      </c>
      <c r="C122" s="25" t="s">
        <v>6</v>
      </c>
      <c r="D122" s="26">
        <f>+'2013'!D121*1.0126</f>
        <v>28.926975256540928</v>
      </c>
      <c r="E122" s="26">
        <f t="shared" ref="E122:I122" si="242">+D122*1.04</f>
        <v>30.084054266802564</v>
      </c>
      <c r="F122" s="26">
        <f t="shared" si="242"/>
        <v>31.287416437474668</v>
      </c>
      <c r="G122" s="26">
        <f t="shared" si="242"/>
        <v>32.538913094973658</v>
      </c>
      <c r="H122" s="26">
        <f t="shared" si="242"/>
        <v>33.840469618772609</v>
      </c>
      <c r="I122" s="26">
        <f t="shared" si="242"/>
        <v>35.194088403523516</v>
      </c>
      <c r="K122" s="79">
        <f>(D122/D120)-1</f>
        <v>2.4538512862332551E-2</v>
      </c>
      <c r="L122" s="79">
        <f>(E122/E120)-1</f>
        <v>2.4538512862332551E-2</v>
      </c>
      <c r="M122" s="79">
        <f>(F122/F120)-1</f>
        <v>2.4538512862332551E-2</v>
      </c>
      <c r="N122" s="79">
        <f>(G122/G120)-1</f>
        <v>2.4538512862332551E-2</v>
      </c>
      <c r="O122" s="79">
        <f>(H122/H120)-1</f>
        <v>2.4538512862332773E-2</v>
      </c>
      <c r="P122" s="79">
        <f>(I122/I120)-1</f>
        <v>2.4538512862332773E-2</v>
      </c>
      <c r="Q122" s="79"/>
      <c r="R122" s="23">
        <v>46</v>
      </c>
      <c r="S122" s="24" t="s">
        <v>52</v>
      </c>
      <c r="T122" s="25" t="s">
        <v>6</v>
      </c>
      <c r="U122" s="26">
        <f>ROUND(U120*(1+0.025),2)</f>
        <v>28.88</v>
      </c>
      <c r="V122" s="26">
        <f>ROUND(U122*(1+0.04),2)</f>
        <v>30.04</v>
      </c>
      <c r="W122" s="26">
        <f t="shared" ref="W122:Z122" si="243">ROUND(V122*(1+0.04),2)</f>
        <v>31.24</v>
      </c>
      <c r="X122" s="26">
        <f t="shared" si="243"/>
        <v>32.49</v>
      </c>
      <c r="Y122" s="26">
        <f t="shared" si="243"/>
        <v>33.79</v>
      </c>
      <c r="Z122" s="26">
        <f t="shared" si="243"/>
        <v>35.14</v>
      </c>
      <c r="AA122" s="88">
        <f>Z122-ROUND(I122,2)</f>
        <v>-4.9999999999997158E-2</v>
      </c>
      <c r="AC122" s="84">
        <f>(U122/U120)-1</f>
        <v>2.4840312278211485E-2</v>
      </c>
      <c r="AD122" s="84">
        <f>(V122/V120)-1</f>
        <v>2.4906175366768979E-2</v>
      </c>
      <c r="AE122" s="84">
        <f>(W122/W120)-1</f>
        <v>2.4934383202099619E-2</v>
      </c>
      <c r="AF122" s="84">
        <f>(X122/X120)-1</f>
        <v>2.4921135646687853E-2</v>
      </c>
      <c r="AG122" s="84">
        <f>(Y122/Y120)-1</f>
        <v>2.4871094934789229E-2</v>
      </c>
      <c r="AH122" s="84">
        <f>(Z122/Z120)-1</f>
        <v>2.4788568095654773E-2</v>
      </c>
    </row>
    <row r="123" spans="1:34" s="4" customFormat="1" ht="11.25">
      <c r="A123" s="23"/>
      <c r="B123" s="25" t="s">
        <v>53</v>
      </c>
      <c r="C123" s="30"/>
      <c r="D123" s="26"/>
      <c r="E123" s="26"/>
      <c r="F123" s="26"/>
      <c r="G123" s="26"/>
      <c r="H123" s="26"/>
      <c r="I123" s="26"/>
      <c r="K123" s="75"/>
      <c r="L123" s="75"/>
      <c r="M123" s="75"/>
      <c r="N123" s="75"/>
      <c r="O123" s="75"/>
      <c r="P123" s="75"/>
      <c r="Q123" s="75"/>
      <c r="R123" s="23"/>
      <c r="S123" s="25" t="s">
        <v>53</v>
      </c>
      <c r="T123" s="30"/>
      <c r="U123" s="83"/>
      <c r="V123" s="83"/>
      <c r="W123" s="83"/>
      <c r="X123" s="83"/>
      <c r="Y123" s="83"/>
      <c r="Z123" s="83"/>
      <c r="AA123" s="87"/>
      <c r="AC123" s="89"/>
      <c r="AD123" s="74">
        <f>(V122/U122)-1</f>
        <v>4.0166204986149534E-2</v>
      </c>
      <c r="AE123" s="74">
        <f t="shared" ref="AE123" si="244">(W122/V122)-1</f>
        <v>3.9946737683089095E-2</v>
      </c>
      <c r="AF123" s="74">
        <f t="shared" ref="AF123" si="245">(X122/W122)-1</f>
        <v>4.0012804097311339E-2</v>
      </c>
      <c r="AG123" s="74">
        <f t="shared" ref="AG123" si="246">(Y122/X122)-1</f>
        <v>4.0012311480455365E-2</v>
      </c>
      <c r="AH123" s="74">
        <f t="shared" ref="AH123" si="247">(Z122/Y122)-1</f>
        <v>3.9952648712636929E-2</v>
      </c>
    </row>
    <row r="124" spans="1:34" s="4" customFormat="1" ht="11.25">
      <c r="A124" s="23"/>
      <c r="B124" s="61" t="s">
        <v>50</v>
      </c>
      <c r="C124" s="30"/>
      <c r="D124" s="26"/>
      <c r="E124" s="26"/>
      <c r="F124" s="26"/>
      <c r="G124" s="26"/>
      <c r="H124" s="26"/>
      <c r="I124" s="26"/>
      <c r="K124" s="75"/>
      <c r="L124" s="75"/>
      <c r="M124" s="75"/>
      <c r="N124" s="75"/>
      <c r="O124" s="75"/>
      <c r="P124" s="75"/>
      <c r="Q124" s="75"/>
      <c r="R124" s="23"/>
      <c r="S124" s="61" t="s">
        <v>50</v>
      </c>
      <c r="T124" s="30"/>
      <c r="U124" s="26"/>
      <c r="V124" s="26"/>
      <c r="W124" s="26"/>
      <c r="X124" s="26"/>
      <c r="Y124" s="26"/>
      <c r="Z124" s="26"/>
      <c r="AA124" s="43"/>
      <c r="AC124" s="89"/>
      <c r="AD124" s="89"/>
      <c r="AE124" s="89"/>
      <c r="AF124" s="89"/>
      <c r="AG124" s="89"/>
      <c r="AH124" s="89"/>
    </row>
    <row r="125" spans="1:34" s="4" customFormat="1" ht="11.25">
      <c r="A125" s="23"/>
      <c r="B125" s="70"/>
      <c r="C125" s="30"/>
      <c r="D125" s="26"/>
      <c r="E125" s="26"/>
      <c r="F125" s="26"/>
      <c r="G125" s="26"/>
      <c r="H125" s="26"/>
      <c r="I125" s="26"/>
      <c r="K125" s="75"/>
      <c r="L125" s="75"/>
      <c r="M125" s="75"/>
      <c r="N125" s="75"/>
      <c r="O125" s="75"/>
      <c r="P125" s="75"/>
      <c r="Q125" s="75"/>
      <c r="R125" s="23"/>
      <c r="S125" s="70"/>
      <c r="T125" s="30"/>
      <c r="U125" s="26"/>
      <c r="V125" s="26"/>
      <c r="W125" s="26"/>
      <c r="X125" s="26"/>
      <c r="Y125" s="26"/>
      <c r="Z125" s="26"/>
      <c r="AA125" s="43"/>
      <c r="AC125" s="89"/>
      <c r="AD125" s="89"/>
      <c r="AE125" s="89"/>
      <c r="AF125" s="89"/>
      <c r="AG125" s="89"/>
      <c r="AH125" s="89"/>
    </row>
    <row r="126" spans="1:34" s="4" customFormat="1" ht="11.25">
      <c r="A126" s="23">
        <v>47</v>
      </c>
      <c r="B126" s="52" t="s">
        <v>54</v>
      </c>
      <c r="C126" s="24" t="s">
        <v>6</v>
      </c>
      <c r="D126" s="26">
        <f>+'2013'!D125*1.0126</f>
        <v>29.680499937608563</v>
      </c>
      <c r="E126" s="26">
        <f t="shared" ref="E126:I126" si="248">+D126*1.04</f>
        <v>30.867719935112905</v>
      </c>
      <c r="F126" s="26">
        <f t="shared" si="248"/>
        <v>32.102428732517424</v>
      </c>
      <c r="G126" s="26">
        <f t="shared" si="248"/>
        <v>33.386525881818123</v>
      </c>
      <c r="H126" s="26">
        <f t="shared" si="248"/>
        <v>34.721986917090852</v>
      </c>
      <c r="I126" s="26">
        <f t="shared" si="248"/>
        <v>36.110866393774486</v>
      </c>
      <c r="K126" s="78">
        <f>(D126/D122)-1</f>
        <v>2.6049204052098318E-2</v>
      </c>
      <c r="L126" s="78">
        <f>(E126/E122)-1</f>
        <v>2.6049204052098318E-2</v>
      </c>
      <c r="M126" s="78">
        <f>(F126/F122)-1</f>
        <v>2.6049204052098318E-2</v>
      </c>
      <c r="N126" s="78">
        <f>(G126/G122)-1</f>
        <v>2.6049204052098318E-2</v>
      </c>
      <c r="O126" s="78">
        <f>(H126/H122)-1</f>
        <v>2.6049204052098318E-2</v>
      </c>
      <c r="P126" s="78">
        <f>(I126/I122)-1</f>
        <v>2.6049204052098318E-2</v>
      </c>
      <c r="Q126" s="78"/>
      <c r="R126" s="23">
        <v>47</v>
      </c>
      <c r="S126" s="52" t="s">
        <v>54</v>
      </c>
      <c r="T126" s="24" t="s">
        <v>6</v>
      </c>
      <c r="U126" s="26">
        <f>ROUND(U122*(1+0.025),2)</f>
        <v>29.6</v>
      </c>
      <c r="V126" s="26">
        <f>ROUND(U126*(1+0.04),2)</f>
        <v>30.78</v>
      </c>
      <c r="W126" s="26">
        <f t="shared" ref="W126:Z126" si="249">ROUND(V126*(1+0.04),2)</f>
        <v>32.01</v>
      </c>
      <c r="X126" s="26">
        <f t="shared" si="249"/>
        <v>33.29</v>
      </c>
      <c r="Y126" s="26">
        <f t="shared" si="249"/>
        <v>34.619999999999997</v>
      </c>
      <c r="Z126" s="26">
        <f t="shared" si="249"/>
        <v>36</v>
      </c>
      <c r="AA126" s="88">
        <f>Z126-ROUND(I126,2)</f>
        <v>-0.10999999999999943</v>
      </c>
      <c r="AC126" s="84">
        <f>(U126/U122)-1</f>
        <v>2.4930747922437657E-2</v>
      </c>
      <c r="AD126" s="84">
        <f>(V126/V122)-1</f>
        <v>2.4633821571238501E-2</v>
      </c>
      <c r="AE126" s="84">
        <f>(W126/W122)-1</f>
        <v>2.464788732394374E-2</v>
      </c>
      <c r="AF126" s="84">
        <f>(X126/X122)-1</f>
        <v>2.4622960911049541E-2</v>
      </c>
      <c r="AG126" s="84">
        <f>(Y126/Y122)-1</f>
        <v>2.4563480319621078E-2</v>
      </c>
      <c r="AH126" s="84">
        <f>(Z126/Z122)-1</f>
        <v>2.4473534433693711E-2</v>
      </c>
    </row>
    <row r="127" spans="1:34" s="4" customFormat="1" ht="12" thickBot="1">
      <c r="A127" s="36"/>
      <c r="B127" s="66" t="s">
        <v>69</v>
      </c>
      <c r="C127" s="49"/>
      <c r="D127" s="37"/>
      <c r="E127" s="37"/>
      <c r="F127" s="37"/>
      <c r="G127" s="37"/>
      <c r="H127" s="37"/>
      <c r="I127" s="37"/>
      <c r="K127" s="75"/>
      <c r="L127" s="75"/>
      <c r="M127" s="75"/>
      <c r="N127" s="75"/>
      <c r="O127" s="75"/>
      <c r="P127" s="75"/>
      <c r="Q127" s="75"/>
      <c r="R127" s="36"/>
      <c r="S127" s="66" t="s">
        <v>69</v>
      </c>
      <c r="T127" s="49"/>
      <c r="U127" s="83"/>
      <c r="V127" s="83"/>
      <c r="W127" s="83"/>
      <c r="X127" s="83"/>
      <c r="Y127" s="83"/>
      <c r="Z127" s="83"/>
      <c r="AA127" s="87"/>
      <c r="AC127" s="89"/>
      <c r="AD127" s="74">
        <f>(V126/U126)-1</f>
        <v>3.9864864864864957E-2</v>
      </c>
      <c r="AE127" s="74">
        <f t="shared" ref="AE127" si="250">(W126/V126)-1</f>
        <v>3.9961013645223975E-2</v>
      </c>
      <c r="AF127" s="74">
        <f t="shared" ref="AF127" si="251">(X126/W126)-1</f>
        <v>3.9987503905029698E-2</v>
      </c>
      <c r="AG127" s="74">
        <f t="shared" ref="AG127" si="252">(Y126/X126)-1</f>
        <v>3.9951937518774461E-2</v>
      </c>
      <c r="AH127" s="74">
        <f t="shared" ref="AH127" si="253">(Z126/Y126)-1</f>
        <v>3.9861351819757473E-2</v>
      </c>
    </row>
    <row r="128" spans="1:34" s="4" customFormat="1" ht="15" customHeight="1">
      <c r="A128" s="44">
        <v>48</v>
      </c>
      <c r="B128" s="68" t="s">
        <v>55</v>
      </c>
      <c r="C128" s="45" t="s">
        <v>6</v>
      </c>
      <c r="D128" s="47">
        <f>+'2013'!D127*1.0126</f>
        <v>30.406116297155172</v>
      </c>
      <c r="E128" s="47">
        <f t="shared" ref="E128:I128" si="254">+D128*1.04</f>
        <v>31.622360949041379</v>
      </c>
      <c r="F128" s="47">
        <f t="shared" si="254"/>
        <v>32.887255387003037</v>
      </c>
      <c r="G128" s="47">
        <f t="shared" si="254"/>
        <v>34.202745602483162</v>
      </c>
      <c r="H128" s="47">
        <f t="shared" si="254"/>
        <v>35.57085542658249</v>
      </c>
      <c r="I128" s="47">
        <f t="shared" si="254"/>
        <v>36.993689643645794</v>
      </c>
      <c r="K128" s="78">
        <f>(D128/D126)-1</f>
        <v>2.444757874941228E-2</v>
      </c>
      <c r="L128" s="78">
        <f>(E128/E126)-1</f>
        <v>2.444757874941228E-2</v>
      </c>
      <c r="M128" s="78">
        <f>(F128/F126)-1</f>
        <v>2.444757874941228E-2</v>
      </c>
      <c r="N128" s="78">
        <f>(G128/G126)-1</f>
        <v>2.444757874941228E-2</v>
      </c>
      <c r="O128" s="78">
        <f>(H128/H126)-1</f>
        <v>2.444757874941228E-2</v>
      </c>
      <c r="P128" s="78">
        <f>(I128/I126)-1</f>
        <v>2.444757874941228E-2</v>
      </c>
      <c r="Q128" s="78"/>
      <c r="R128" s="44">
        <v>48</v>
      </c>
      <c r="S128" s="68" t="s">
        <v>55</v>
      </c>
      <c r="T128" s="45" t="s">
        <v>6</v>
      </c>
      <c r="U128" s="26">
        <f>ROUND(U126*(1+0.025),2)</f>
        <v>30.34</v>
      </c>
      <c r="V128" s="26">
        <f>ROUND(U128*(1+0.04),2)</f>
        <v>31.55</v>
      </c>
      <c r="W128" s="26">
        <f t="shared" ref="W128:Z128" si="255">ROUND(V128*(1+0.04),2)</f>
        <v>32.81</v>
      </c>
      <c r="X128" s="26">
        <f t="shared" si="255"/>
        <v>34.119999999999997</v>
      </c>
      <c r="Y128" s="26">
        <f t="shared" si="255"/>
        <v>35.479999999999997</v>
      </c>
      <c r="Z128" s="26">
        <f t="shared" si="255"/>
        <v>36.9</v>
      </c>
      <c r="AA128" s="88">
        <f>Z128-ROUND(I128,2)</f>
        <v>-9.0000000000003411E-2</v>
      </c>
      <c r="AC128" s="84">
        <f>(U128/U126)-1</f>
        <v>2.4999999999999911E-2</v>
      </c>
      <c r="AD128" s="84">
        <f>(V128/V126)-1</f>
        <v>2.5016244314489899E-2</v>
      </c>
      <c r="AE128" s="84">
        <f>(W128/W126)-1</f>
        <v>2.4992189940643783E-2</v>
      </c>
      <c r="AF128" s="84">
        <f>(X128/X126)-1</f>
        <v>2.493241213577635E-2</v>
      </c>
      <c r="AG128" s="84">
        <f>(Y128/Y126)-1</f>
        <v>2.4841132293472068E-2</v>
      </c>
      <c r="AH128" s="84">
        <f>(Z128/Z126)-1</f>
        <v>2.4999999999999911E-2</v>
      </c>
    </row>
    <row r="129" spans="1:34" s="4" customFormat="1" ht="11.25">
      <c r="A129" s="23"/>
      <c r="B129" s="65" t="s">
        <v>56</v>
      </c>
      <c r="C129" s="24"/>
      <c r="D129" s="26"/>
      <c r="E129" s="26"/>
      <c r="F129" s="26"/>
      <c r="G129" s="26"/>
      <c r="H129" s="26"/>
      <c r="I129" s="26"/>
      <c r="K129" s="75"/>
      <c r="L129" s="75"/>
      <c r="M129" s="75"/>
      <c r="N129" s="75"/>
      <c r="O129" s="75"/>
      <c r="P129" s="75"/>
      <c r="Q129" s="75"/>
      <c r="R129" s="23"/>
      <c r="S129" s="65" t="s">
        <v>56</v>
      </c>
      <c r="T129" s="24"/>
      <c r="U129" s="83"/>
      <c r="V129" s="83"/>
      <c r="W129" s="83"/>
      <c r="X129" s="83"/>
      <c r="Y129" s="83"/>
      <c r="Z129" s="83"/>
      <c r="AA129" s="87"/>
      <c r="AC129" s="89"/>
      <c r="AD129" s="74">
        <f>(V128/U128)-1</f>
        <v>3.9881344759393533E-2</v>
      </c>
      <c r="AE129" s="74">
        <f t="shared" ref="AE129" si="256">(W128/V128)-1</f>
        <v>3.9936608557844755E-2</v>
      </c>
      <c r="AF129" s="74">
        <f t="shared" ref="AF129" si="257">(X128/W128)-1</f>
        <v>3.9926851569643151E-2</v>
      </c>
      <c r="AG129" s="74">
        <f t="shared" ref="AG129" si="258">(Y128/X128)-1</f>
        <v>3.9859320046893298E-2</v>
      </c>
      <c r="AH129" s="74">
        <f t="shared" ref="AH129" si="259">(Z128/Y128)-1</f>
        <v>4.0022547914317919E-2</v>
      </c>
    </row>
    <row r="130" spans="1:34" s="4" customFormat="1" ht="11.25">
      <c r="A130" s="23"/>
      <c r="B130" s="64"/>
      <c r="C130" s="24"/>
      <c r="D130" s="26"/>
      <c r="E130" s="26"/>
      <c r="F130" s="26"/>
      <c r="G130" s="26"/>
      <c r="H130" s="26"/>
      <c r="I130" s="26"/>
      <c r="K130" s="75"/>
      <c r="L130" s="75"/>
      <c r="M130" s="75"/>
      <c r="N130" s="75"/>
      <c r="O130" s="75"/>
      <c r="P130" s="75"/>
      <c r="Q130" s="75"/>
      <c r="R130" s="23"/>
      <c r="S130" s="64"/>
      <c r="T130" s="24"/>
      <c r="U130" s="26"/>
      <c r="V130" s="26"/>
      <c r="W130" s="26"/>
      <c r="X130" s="26"/>
      <c r="Y130" s="26"/>
      <c r="Z130" s="26"/>
      <c r="AA130" s="43"/>
      <c r="AC130" s="89"/>
      <c r="AD130" s="89"/>
      <c r="AE130" s="89"/>
      <c r="AF130" s="89"/>
      <c r="AG130" s="89"/>
      <c r="AH130" s="89"/>
    </row>
    <row r="131" spans="1:34" s="4" customFormat="1" ht="11.25">
      <c r="A131" s="23">
        <v>49</v>
      </c>
      <c r="B131" s="30" t="s">
        <v>61</v>
      </c>
      <c r="C131" s="24" t="s">
        <v>6</v>
      </c>
      <c r="D131" s="26">
        <f>+'2013'!D130*1.0126</f>
        <v>31.17359513898332</v>
      </c>
      <c r="E131" s="26">
        <f t="shared" ref="E131:I184" si="260">+D131*1.04</f>
        <v>32.420538944542656</v>
      </c>
      <c r="F131" s="26">
        <f t="shared" si="260"/>
        <v>33.717360502324361</v>
      </c>
      <c r="G131" s="26">
        <f t="shared" si="260"/>
        <v>35.066054922417337</v>
      </c>
      <c r="H131" s="26">
        <f t="shared" si="260"/>
        <v>36.468697119314029</v>
      </c>
      <c r="I131" s="26">
        <f t="shared" si="260"/>
        <v>37.927445004086593</v>
      </c>
      <c r="K131" s="79">
        <f>(D131/D128)-1</f>
        <v>2.5240936209270259E-2</v>
      </c>
      <c r="L131" s="79">
        <f>(E131/E128)-1</f>
        <v>2.5240936209270481E-2</v>
      </c>
      <c r="M131" s="79">
        <f>(F131/F128)-1</f>
        <v>2.5240936209270259E-2</v>
      </c>
      <c r="N131" s="79">
        <f>(G131/G128)-1</f>
        <v>2.5240936209270259E-2</v>
      </c>
      <c r="O131" s="79">
        <f>(H131/H128)-1</f>
        <v>2.5240936209270037E-2</v>
      </c>
      <c r="P131" s="79">
        <f>(I131/I128)-1</f>
        <v>2.5240936209270037E-2</v>
      </c>
      <c r="Q131" s="79"/>
      <c r="R131" s="23">
        <v>49</v>
      </c>
      <c r="S131" s="30" t="s">
        <v>61</v>
      </c>
      <c r="T131" s="24" t="s">
        <v>6</v>
      </c>
      <c r="U131" s="26">
        <f>ROUND(U128*(1+0.025),2)</f>
        <v>31.1</v>
      </c>
      <c r="V131" s="26">
        <f>ROUND(U131*(1+0.04),2)</f>
        <v>32.340000000000003</v>
      </c>
      <c r="W131" s="26">
        <f t="shared" ref="W131:Z131" si="261">ROUND(V131*(1+0.04),2)</f>
        <v>33.630000000000003</v>
      </c>
      <c r="X131" s="26">
        <f t="shared" si="261"/>
        <v>34.979999999999997</v>
      </c>
      <c r="Y131" s="26">
        <f t="shared" si="261"/>
        <v>36.380000000000003</v>
      </c>
      <c r="Z131" s="26">
        <f t="shared" si="261"/>
        <v>37.840000000000003</v>
      </c>
      <c r="AA131" s="88">
        <f>Z131-ROUND(I131,2)</f>
        <v>-8.9999999999996305E-2</v>
      </c>
      <c r="AC131" s="84">
        <f>(U131/U128)-1</f>
        <v>2.5049439683586083E-2</v>
      </c>
      <c r="AD131" s="84">
        <f>(V131/V128)-1</f>
        <v>2.5039619651347156E-2</v>
      </c>
      <c r="AE131" s="84">
        <f>(W131/W128)-1</f>
        <v>2.499238037183793E-2</v>
      </c>
      <c r="AF131" s="84">
        <f>(X131/X128)-1</f>
        <v>2.5205158264947292E-2</v>
      </c>
      <c r="AG131" s="84">
        <f>(Y131/Y128)-1</f>
        <v>2.5366403607666399E-2</v>
      </c>
      <c r="AH131" s="84">
        <f>(Z131/Z128)-1</f>
        <v>2.5474254742547497E-2</v>
      </c>
    </row>
    <row r="132" spans="1:34" s="4" customFormat="1" ht="11.25">
      <c r="A132" s="23"/>
      <c r="B132" s="30"/>
      <c r="C132" s="29"/>
      <c r="D132" s="26"/>
      <c r="E132" s="26"/>
      <c r="F132" s="26"/>
      <c r="G132" s="26"/>
      <c r="H132" s="26"/>
      <c r="I132" s="26"/>
      <c r="K132" s="75"/>
      <c r="L132" s="75"/>
      <c r="M132" s="75"/>
      <c r="N132" s="75"/>
      <c r="O132" s="75"/>
      <c r="P132" s="75"/>
      <c r="Q132" s="75"/>
      <c r="R132" s="23"/>
      <c r="S132" s="30"/>
      <c r="T132" s="29"/>
      <c r="U132" s="83"/>
      <c r="V132" s="83"/>
      <c r="W132" s="83"/>
      <c r="X132" s="83"/>
      <c r="Y132" s="83"/>
      <c r="Z132" s="83"/>
      <c r="AA132" s="87"/>
      <c r="AC132" s="89"/>
      <c r="AD132" s="74">
        <f>(V131/U131)-1</f>
        <v>3.9871382636655905E-2</v>
      </c>
      <c r="AE132" s="74">
        <f t="shared" ref="AE132" si="262">(W131/V131)-1</f>
        <v>3.9888682745825577E-2</v>
      </c>
      <c r="AF132" s="74">
        <f t="shared" ref="AF132" si="263">(X131/W131)-1</f>
        <v>4.0142729705619828E-2</v>
      </c>
      <c r="AG132" s="74">
        <f t="shared" ref="AG132" si="264">(Y131/X131)-1</f>
        <v>4.002287021154971E-2</v>
      </c>
      <c r="AH132" s="74">
        <f t="shared" ref="AH132" si="265">(Z131/Y131)-1</f>
        <v>4.0131940626717988E-2</v>
      </c>
    </row>
    <row r="133" spans="1:34" s="4" customFormat="1" ht="11.25">
      <c r="A133" s="23">
        <v>50</v>
      </c>
      <c r="B133" s="64" t="s">
        <v>55</v>
      </c>
      <c r="C133" s="24" t="s">
        <v>6</v>
      </c>
      <c r="D133" s="26">
        <f>+'2013'!D132*1.0126</f>
        <v>31.941073980811478</v>
      </c>
      <c r="E133" s="26">
        <f t="shared" si="260"/>
        <v>33.21871694004394</v>
      </c>
      <c r="F133" s="26">
        <f t="shared" si="260"/>
        <v>34.547465617645699</v>
      </c>
      <c r="G133" s="26">
        <f t="shared" si="260"/>
        <v>35.929364242351525</v>
      </c>
      <c r="H133" s="26">
        <f t="shared" si="260"/>
        <v>37.36653881204559</v>
      </c>
      <c r="I133" s="26">
        <f t="shared" si="260"/>
        <v>38.861200364527413</v>
      </c>
      <c r="K133" s="79">
        <f>(D133/D131)-1</f>
        <v>2.46195165622205E-2</v>
      </c>
      <c r="L133" s="79">
        <f>(E133/E131)-1</f>
        <v>2.46195165622205E-2</v>
      </c>
      <c r="M133" s="79">
        <f>(F133/F131)-1</f>
        <v>2.4619516562220722E-2</v>
      </c>
      <c r="N133" s="79">
        <f>(G133/G131)-1</f>
        <v>2.46195165622205E-2</v>
      </c>
      <c r="O133" s="79">
        <f>(H133/H131)-1</f>
        <v>2.4619516562220722E-2</v>
      </c>
      <c r="P133" s="79">
        <f>(I133/I131)-1</f>
        <v>2.46195165622205E-2</v>
      </c>
      <c r="Q133" s="79"/>
      <c r="R133" s="23">
        <v>50</v>
      </c>
      <c r="S133" s="64" t="s">
        <v>55</v>
      </c>
      <c r="T133" s="24" t="s">
        <v>6</v>
      </c>
      <c r="U133" s="26">
        <f>ROUND(U131*(1+0.025),2)</f>
        <v>31.88</v>
      </c>
      <c r="V133" s="26">
        <f>ROUND(U133*(1+0.04),2)</f>
        <v>33.159999999999997</v>
      </c>
      <c r="W133" s="26">
        <f t="shared" ref="W133:Z133" si="266">ROUND(V133*(1+0.04),2)</f>
        <v>34.49</v>
      </c>
      <c r="X133" s="26">
        <f t="shared" si="266"/>
        <v>35.869999999999997</v>
      </c>
      <c r="Y133" s="26">
        <f t="shared" si="266"/>
        <v>37.299999999999997</v>
      </c>
      <c r="Z133" s="26">
        <f t="shared" si="266"/>
        <v>38.79</v>
      </c>
      <c r="AA133" s="88">
        <f>Z133-ROUND(I133,2)</f>
        <v>-7.0000000000000284E-2</v>
      </c>
      <c r="AC133" s="84">
        <f>(U133/U131)-1</f>
        <v>2.5080385852090048E-2</v>
      </c>
      <c r="AD133" s="84">
        <f>(V133/V131)-1</f>
        <v>2.53555967841681E-2</v>
      </c>
      <c r="AE133" s="84">
        <f>(W133/W131)-1</f>
        <v>2.5572405590246872E-2</v>
      </c>
      <c r="AF133" s="84">
        <f>(X133/X131)-1</f>
        <v>2.544311034877067E-2</v>
      </c>
      <c r="AG133" s="84">
        <f>(Y133/Y131)-1</f>
        <v>2.528862012094546E-2</v>
      </c>
      <c r="AH133" s="84">
        <f>(Z133/Z131)-1</f>
        <v>2.5105708245243052E-2</v>
      </c>
    </row>
    <row r="134" spans="1:34" s="52" customFormat="1" ht="11.25">
      <c r="A134" s="23"/>
      <c r="B134" s="64" t="s">
        <v>56</v>
      </c>
      <c r="C134" s="29"/>
      <c r="D134" s="43"/>
      <c r="E134" s="26"/>
      <c r="F134" s="26"/>
      <c r="G134" s="26"/>
      <c r="H134" s="26"/>
      <c r="I134" s="26"/>
      <c r="K134" s="76"/>
      <c r="L134" s="76"/>
      <c r="M134" s="76"/>
      <c r="N134" s="76"/>
      <c r="O134" s="76"/>
      <c r="P134" s="76"/>
      <c r="Q134" s="76"/>
      <c r="R134" s="23"/>
      <c r="S134" s="64" t="s">
        <v>56</v>
      </c>
      <c r="T134" s="29"/>
      <c r="U134" s="83"/>
      <c r="V134" s="83"/>
      <c r="W134" s="83"/>
      <c r="X134" s="83"/>
      <c r="Y134" s="83"/>
      <c r="Z134" s="83"/>
      <c r="AA134" s="87"/>
      <c r="AC134" s="90"/>
      <c r="AD134" s="74">
        <f>(V133/U133)-1</f>
        <v>4.015056461731481E-2</v>
      </c>
      <c r="AE134" s="74">
        <f t="shared" ref="AE134" si="267">(W133/V133)-1</f>
        <v>4.0108564535585201E-2</v>
      </c>
      <c r="AF134" s="74">
        <f t="shared" ref="AF134" si="268">(X133/W133)-1</f>
        <v>4.0011597564511225E-2</v>
      </c>
      <c r="AG134" s="74">
        <f t="shared" ref="AG134" si="269">(Y133/X133)-1</f>
        <v>3.9866183440200764E-2</v>
      </c>
      <c r="AH134" s="74">
        <f t="shared" ref="AH134" si="270">(Z133/Y133)-1</f>
        <v>3.9946380697051032E-2</v>
      </c>
    </row>
    <row r="135" spans="1:34" s="4" customFormat="1" ht="11.25">
      <c r="A135" s="32"/>
      <c r="B135" s="30"/>
      <c r="C135" s="29"/>
      <c r="D135" s="26"/>
      <c r="E135" s="26"/>
      <c r="F135" s="26"/>
      <c r="G135" s="26"/>
      <c r="H135" s="26"/>
      <c r="I135" s="26"/>
      <c r="K135" s="75"/>
      <c r="L135" s="75"/>
      <c r="M135" s="75"/>
      <c r="N135" s="75"/>
      <c r="O135" s="75"/>
      <c r="P135" s="75"/>
      <c r="Q135" s="75"/>
      <c r="R135" s="32"/>
      <c r="S135" s="30"/>
      <c r="T135" s="29"/>
      <c r="U135" s="26"/>
      <c r="V135" s="26"/>
      <c r="W135" s="26"/>
      <c r="X135" s="26"/>
      <c r="Y135" s="26"/>
      <c r="Z135" s="26"/>
      <c r="AA135" s="43"/>
      <c r="AC135" s="89"/>
      <c r="AD135" s="89"/>
      <c r="AE135" s="89"/>
      <c r="AF135" s="89"/>
      <c r="AG135" s="89"/>
      <c r="AH135" s="89"/>
    </row>
    <row r="136" spans="1:34" s="4" customFormat="1" ht="11.25">
      <c r="A136" s="23">
        <v>51</v>
      </c>
      <c r="B136" s="25"/>
      <c r="C136" s="24" t="s">
        <v>6</v>
      </c>
      <c r="D136" s="26">
        <f>+'2013'!D134*1.0126</f>
        <v>32.736461144160643</v>
      </c>
      <c r="E136" s="26">
        <f t="shared" si="260"/>
        <v>34.045919589927067</v>
      </c>
      <c r="F136" s="26">
        <f t="shared" si="260"/>
        <v>35.407756373524151</v>
      </c>
      <c r="G136" s="26">
        <f t="shared" si="260"/>
        <v>36.824066628465118</v>
      </c>
      <c r="H136" s="26">
        <f t="shared" si="260"/>
        <v>38.297029293603721</v>
      </c>
      <c r="I136" s="26">
        <f t="shared" si="260"/>
        <v>39.828910465347874</v>
      </c>
      <c r="K136" s="79">
        <f>(D136/D133)-1</f>
        <v>2.4901703800786157E-2</v>
      </c>
      <c r="L136" s="79">
        <f>(E136/E133)-1</f>
        <v>2.4901703800785935E-2</v>
      </c>
      <c r="M136" s="79">
        <f>(F136/F133)-1</f>
        <v>2.4901703800785935E-2</v>
      </c>
      <c r="N136" s="79">
        <f>(G136/G133)-1</f>
        <v>2.4901703800786157E-2</v>
      </c>
      <c r="O136" s="79">
        <f>(H136/H133)-1</f>
        <v>2.4901703800785935E-2</v>
      </c>
      <c r="P136" s="79">
        <f>(I136/I133)-1</f>
        <v>2.4901703800786157E-2</v>
      </c>
      <c r="Q136" s="79"/>
      <c r="R136" s="23">
        <v>51</v>
      </c>
      <c r="S136" s="25"/>
      <c r="T136" s="24" t="s">
        <v>6</v>
      </c>
      <c r="U136" s="26">
        <f>ROUND(U133*(1+0.025),2)</f>
        <v>32.68</v>
      </c>
      <c r="V136" s="26">
        <f>ROUND(U136*(1+0.04),2)</f>
        <v>33.99</v>
      </c>
      <c r="W136" s="26">
        <f t="shared" ref="W136:Z136" si="271">ROUND(V136*(1+0.04),2)</f>
        <v>35.35</v>
      </c>
      <c r="X136" s="26">
        <f t="shared" si="271"/>
        <v>36.76</v>
      </c>
      <c r="Y136" s="26">
        <f t="shared" si="271"/>
        <v>38.229999999999997</v>
      </c>
      <c r="Z136" s="26">
        <f t="shared" si="271"/>
        <v>39.76</v>
      </c>
      <c r="AA136" s="88">
        <f>Z136-ROUND(I136,2)</f>
        <v>-7.0000000000000284E-2</v>
      </c>
      <c r="AC136" s="84">
        <f>(U136/U133)-1</f>
        <v>2.5094102885821812E-2</v>
      </c>
      <c r="AD136" s="84">
        <f>(V136/V133)-1</f>
        <v>2.5030156815440519E-2</v>
      </c>
      <c r="AE136" s="84">
        <f>(W136/W133)-1</f>
        <v>2.4934763699623108E-2</v>
      </c>
      <c r="AF136" s="84">
        <f>(X136/X133)-1</f>
        <v>2.4811820462782297E-2</v>
      </c>
      <c r="AG136" s="84">
        <f>(Y136/Y133)-1</f>
        <v>2.4932975871313712E-2</v>
      </c>
      <c r="AH136" s="84">
        <f>(Z136/Z133)-1</f>
        <v>2.5006444960041119E-2</v>
      </c>
    </row>
    <row r="137" spans="1:34" s="4" customFormat="1" ht="11.25">
      <c r="A137" s="23"/>
      <c r="B137" s="30"/>
      <c r="C137" s="29"/>
      <c r="D137" s="26"/>
      <c r="E137" s="26"/>
      <c r="F137" s="26"/>
      <c r="G137" s="26"/>
      <c r="H137" s="26"/>
      <c r="I137" s="26"/>
      <c r="K137" s="75"/>
      <c r="L137" s="75"/>
      <c r="M137" s="75"/>
      <c r="N137" s="75"/>
      <c r="O137" s="75"/>
      <c r="P137" s="75"/>
      <c r="Q137" s="75"/>
      <c r="R137" s="23"/>
      <c r="S137" s="30"/>
      <c r="T137" s="29"/>
      <c r="U137" s="83"/>
      <c r="V137" s="83"/>
      <c r="W137" s="83"/>
      <c r="X137" s="83"/>
      <c r="Y137" s="83"/>
      <c r="Z137" s="83"/>
      <c r="AA137" s="87"/>
      <c r="AC137" s="89"/>
      <c r="AD137" s="74">
        <f>(V136/U136)-1</f>
        <v>4.0085679314565636E-2</v>
      </c>
      <c r="AE137" s="74">
        <f t="shared" ref="AE137" si="272">(W136/V136)-1</f>
        <v>4.0011768167107942E-2</v>
      </c>
      <c r="AF137" s="74">
        <f t="shared" ref="AF137" si="273">(X136/W136)-1</f>
        <v>3.9886845827439732E-2</v>
      </c>
      <c r="AG137" s="74">
        <f t="shared" ref="AG137" si="274">(Y136/X136)-1</f>
        <v>3.9989118607181684E-2</v>
      </c>
      <c r="AH137" s="74">
        <f t="shared" ref="AH137" si="275">(Z136/Y136)-1</f>
        <v>4.0020925974365795E-2</v>
      </c>
    </row>
    <row r="138" spans="1:34" s="4" customFormat="1" ht="11.25">
      <c r="A138" s="23">
        <v>52</v>
      </c>
      <c r="B138" s="63" t="s">
        <v>57</v>
      </c>
      <c r="C138" s="24" t="s">
        <v>6</v>
      </c>
      <c r="D138" s="26">
        <f>+'2013'!D136*1.0126</f>
        <v>33.573710789791349</v>
      </c>
      <c r="E138" s="26">
        <f t="shared" si="260"/>
        <v>34.916659221383007</v>
      </c>
      <c r="F138" s="26">
        <f t="shared" si="260"/>
        <v>36.313325590238328</v>
      </c>
      <c r="G138" s="26">
        <f t="shared" si="260"/>
        <v>37.765858613847861</v>
      </c>
      <c r="H138" s="26">
        <f t="shared" si="260"/>
        <v>39.276492958401775</v>
      </c>
      <c r="I138" s="26">
        <f t="shared" si="260"/>
        <v>40.847552676737848</v>
      </c>
      <c r="K138" s="78">
        <f>(D138/D136)-1</f>
        <v>2.5575447570332477E-2</v>
      </c>
      <c r="L138" s="78">
        <f>(E138/E136)-1</f>
        <v>2.5575447570332699E-2</v>
      </c>
      <c r="M138" s="78">
        <f>(F138/F136)-1</f>
        <v>2.5575447570332699E-2</v>
      </c>
      <c r="N138" s="78">
        <f>(G138/G136)-1</f>
        <v>2.5575447570332477E-2</v>
      </c>
      <c r="O138" s="78">
        <f>(H138/H136)-1</f>
        <v>2.5575447570332699E-2</v>
      </c>
      <c r="P138" s="78">
        <f>(I138/I136)-1</f>
        <v>2.5575447570332477E-2</v>
      </c>
      <c r="Q138" s="78"/>
      <c r="R138" s="23">
        <v>52</v>
      </c>
      <c r="S138" s="63" t="s">
        <v>57</v>
      </c>
      <c r="T138" s="24" t="s">
        <v>6</v>
      </c>
      <c r="U138" s="26">
        <f>ROUND(U136*(1+0.025),2)</f>
        <v>33.5</v>
      </c>
      <c r="V138" s="26">
        <f>ROUND(U138*(1+0.04),2)</f>
        <v>34.840000000000003</v>
      </c>
      <c r="W138" s="26">
        <f t="shared" ref="W138:Z138" si="276">ROUND(V138*(1+0.04),2)</f>
        <v>36.229999999999997</v>
      </c>
      <c r="X138" s="26">
        <f t="shared" si="276"/>
        <v>37.68</v>
      </c>
      <c r="Y138" s="26">
        <f t="shared" si="276"/>
        <v>39.19</v>
      </c>
      <c r="Z138" s="26">
        <f t="shared" si="276"/>
        <v>40.76</v>
      </c>
      <c r="AA138" s="88">
        <f>Z138-ROUND(I138,2)</f>
        <v>-9.0000000000003411E-2</v>
      </c>
      <c r="AC138" s="84">
        <f>(U138/U136)-1</f>
        <v>2.5091799265605896E-2</v>
      </c>
      <c r="AD138" s="84">
        <f>(V138/V136)-1</f>
        <v>2.5007355104442519E-2</v>
      </c>
      <c r="AE138" s="84">
        <f>(W138/W136)-1</f>
        <v>2.4893917963224821E-2</v>
      </c>
      <c r="AF138" s="84">
        <f>(X138/X136)-1</f>
        <v>2.502720348204579E-2</v>
      </c>
      <c r="AG138" s="84">
        <f>(Y138/Y136)-1</f>
        <v>2.5111169238817732E-2</v>
      </c>
      <c r="AH138" s="84">
        <f>(Z138/Z136)-1</f>
        <v>2.5150905432595572E-2</v>
      </c>
    </row>
    <row r="139" spans="1:34" s="4" customFormat="1" ht="11.25">
      <c r="A139" s="23"/>
      <c r="B139" s="28"/>
      <c r="C139" s="29"/>
      <c r="D139" s="43"/>
      <c r="E139" s="26"/>
      <c r="F139" s="26"/>
      <c r="G139" s="26"/>
      <c r="H139" s="26"/>
      <c r="I139" s="26"/>
      <c r="K139" s="75"/>
      <c r="L139" s="75"/>
      <c r="M139" s="75"/>
      <c r="N139" s="75"/>
      <c r="O139" s="75"/>
      <c r="P139" s="75"/>
      <c r="Q139" s="75"/>
      <c r="R139" s="23"/>
      <c r="S139" s="28"/>
      <c r="T139" s="29"/>
      <c r="U139" s="83"/>
      <c r="V139" s="83"/>
      <c r="W139" s="83"/>
      <c r="X139" s="83"/>
      <c r="Y139" s="83"/>
      <c r="Z139" s="83"/>
      <c r="AA139" s="87"/>
      <c r="AC139" s="89"/>
      <c r="AD139" s="74">
        <f>(V138/U138)-1</f>
        <v>4.0000000000000036E-2</v>
      </c>
      <c r="AE139" s="74">
        <f t="shared" ref="AE139" si="277">(W138/V138)-1</f>
        <v>3.9896670493685171E-2</v>
      </c>
      <c r="AF139" s="74">
        <f t="shared" ref="AF139" si="278">(X138/W138)-1</f>
        <v>4.0022081148219701E-2</v>
      </c>
      <c r="AG139" s="74">
        <f t="shared" ref="AG139" si="279">(Y138/X138)-1</f>
        <v>4.0074309978768596E-2</v>
      </c>
      <c r="AH139" s="74">
        <f t="shared" ref="AH139" si="280">(Z138/Y138)-1</f>
        <v>4.0061240112273522E-2</v>
      </c>
    </row>
    <row r="140" spans="1:34" s="4" customFormat="1" ht="11.25">
      <c r="A140" s="23">
        <v>53</v>
      </c>
      <c r="B140" s="42"/>
      <c r="C140" s="24" t="s">
        <v>6</v>
      </c>
      <c r="D140" s="26">
        <f>+'2013'!D138*1.0126</f>
        <v>34.410960435422062</v>
      </c>
      <c r="E140" s="26">
        <f t="shared" si="260"/>
        <v>35.787398852838948</v>
      </c>
      <c r="F140" s="26">
        <f t="shared" si="260"/>
        <v>37.218894806952505</v>
      </c>
      <c r="G140" s="26">
        <f t="shared" si="260"/>
        <v>38.707650599230604</v>
      </c>
      <c r="H140" s="26">
        <f t="shared" si="260"/>
        <v>40.255956623199829</v>
      </c>
      <c r="I140" s="26">
        <f t="shared" si="260"/>
        <v>41.866194888127822</v>
      </c>
      <c r="K140" s="80">
        <f>(D140/D138)-1</f>
        <v>2.493765586034935E-2</v>
      </c>
      <c r="L140" s="80">
        <f>(E140/E138)-1</f>
        <v>2.493765586034935E-2</v>
      </c>
      <c r="M140" s="80">
        <f>(F140/F138)-1</f>
        <v>2.493765586034935E-2</v>
      </c>
      <c r="N140" s="80">
        <f>(G140/G138)-1</f>
        <v>2.4937655860349128E-2</v>
      </c>
      <c r="O140" s="80">
        <f>(H140/H138)-1</f>
        <v>2.493765586034935E-2</v>
      </c>
      <c r="P140" s="80">
        <f>(I140/I138)-1</f>
        <v>2.4937655860349128E-2</v>
      </c>
      <c r="Q140" s="80"/>
      <c r="R140" s="23">
        <v>53</v>
      </c>
      <c r="S140" s="42"/>
      <c r="T140" s="24" t="s">
        <v>6</v>
      </c>
      <c r="U140" s="26">
        <f>ROUND(U138*(1+0.025),2)</f>
        <v>34.340000000000003</v>
      </c>
      <c r="V140" s="26">
        <f>ROUND(U140*(1+0.04),2)</f>
        <v>35.71</v>
      </c>
      <c r="W140" s="26">
        <f t="shared" ref="W140:Z140" si="281">ROUND(V140*(1+0.04),2)</f>
        <v>37.14</v>
      </c>
      <c r="X140" s="26">
        <f t="shared" si="281"/>
        <v>38.630000000000003</v>
      </c>
      <c r="Y140" s="26">
        <f t="shared" si="281"/>
        <v>40.18</v>
      </c>
      <c r="Z140" s="26">
        <f t="shared" si="281"/>
        <v>41.79</v>
      </c>
      <c r="AA140" s="88">
        <f>Z140-ROUND(I140,2)</f>
        <v>-7.9999999999998295E-2</v>
      </c>
      <c r="AC140" s="84">
        <f>(U140/U138)-1</f>
        <v>2.5074626865671634E-2</v>
      </c>
      <c r="AD140" s="84">
        <f>(V140/V138)-1</f>
        <v>2.4971297359356992E-2</v>
      </c>
      <c r="AE140" s="84">
        <f>(W140/W138)-1</f>
        <v>2.5117306099917247E-2</v>
      </c>
      <c r="AF140" s="84">
        <f>(X140/X138)-1</f>
        <v>2.5212314225053101E-2</v>
      </c>
      <c r="AG140" s="84">
        <f>(Y140/Y138)-1</f>
        <v>2.5261546312834948E-2</v>
      </c>
      <c r="AH140" s="84">
        <f>(Z140/Z138)-1</f>
        <v>2.5269872423945072E-2</v>
      </c>
    </row>
    <row r="141" spans="1:34" s="4" customFormat="1" ht="11.25">
      <c r="A141" s="23"/>
      <c r="B141" s="28"/>
      <c r="C141" s="29"/>
      <c r="D141" s="43"/>
      <c r="E141" s="26"/>
      <c r="F141" s="26"/>
      <c r="G141" s="26"/>
      <c r="H141" s="26"/>
      <c r="I141" s="26"/>
      <c r="K141" s="75"/>
      <c r="L141" s="75"/>
      <c r="M141" s="75"/>
      <c r="N141" s="75"/>
      <c r="O141" s="75"/>
      <c r="P141" s="75"/>
      <c r="Q141" s="75"/>
      <c r="R141" s="23"/>
      <c r="S141" s="28"/>
      <c r="T141" s="29"/>
      <c r="U141" s="83"/>
      <c r="V141" s="83"/>
      <c r="W141" s="83"/>
      <c r="X141" s="83"/>
      <c r="Y141" s="83"/>
      <c r="Z141" s="83"/>
      <c r="AA141" s="87"/>
      <c r="AC141" s="89"/>
      <c r="AD141" s="74">
        <f>(V140/U140)-1</f>
        <v>3.9895165987186898E-2</v>
      </c>
      <c r="AE141" s="74">
        <f t="shared" ref="AE141" si="282">(W140/V140)-1</f>
        <v>4.0044805376645121E-2</v>
      </c>
      <c r="AF141" s="74">
        <f t="shared" ref="AF141" si="283">(X140/W140)-1</f>
        <v>4.0118470651588689E-2</v>
      </c>
      <c r="AG141" s="74">
        <f t="shared" ref="AG141" si="284">(Y140/X140)-1</f>
        <v>4.0124255759772076E-2</v>
      </c>
      <c r="AH141" s="74">
        <f t="shared" ref="AH141" si="285">(Z140/Y140)-1</f>
        <v>4.006968641114983E-2</v>
      </c>
    </row>
    <row r="142" spans="1:34" s="4" customFormat="1" ht="11.25">
      <c r="A142" s="23">
        <v>54</v>
      </c>
      <c r="B142" s="62" t="s">
        <v>57</v>
      </c>
      <c r="C142" s="24" t="s">
        <v>6</v>
      </c>
      <c r="D142" s="26">
        <f>+'2013'!D140*1.0126</f>
        <v>35.262164241813274</v>
      </c>
      <c r="E142" s="26">
        <f t="shared" si="260"/>
        <v>36.672650811485809</v>
      </c>
      <c r="F142" s="26">
        <f t="shared" si="260"/>
        <v>38.139556843945243</v>
      </c>
      <c r="G142" s="26">
        <f t="shared" si="260"/>
        <v>39.665139117703056</v>
      </c>
      <c r="H142" s="26">
        <f t="shared" si="260"/>
        <v>41.251744682411179</v>
      </c>
      <c r="I142" s="26">
        <f t="shared" si="260"/>
        <v>42.901814469707624</v>
      </c>
      <c r="K142" s="79">
        <f>(D142/D140)-1</f>
        <v>2.4736415247363919E-2</v>
      </c>
      <c r="L142" s="79">
        <f>(E142/E140)-1</f>
        <v>2.4736415247363919E-2</v>
      </c>
      <c r="M142" s="79">
        <f>(F142/F140)-1</f>
        <v>2.4736415247363919E-2</v>
      </c>
      <c r="N142" s="79">
        <f>(G142/G140)-1</f>
        <v>2.4736415247364141E-2</v>
      </c>
      <c r="O142" s="79">
        <f>(H142/H140)-1</f>
        <v>2.4736415247364141E-2</v>
      </c>
      <c r="P142" s="79">
        <f>(I142/I140)-1</f>
        <v>2.4736415247364141E-2</v>
      </c>
      <c r="Q142" s="79"/>
      <c r="R142" s="23">
        <v>54</v>
      </c>
      <c r="S142" s="62" t="s">
        <v>57</v>
      </c>
      <c r="T142" s="24" t="s">
        <v>6</v>
      </c>
      <c r="U142" s="26">
        <f>ROUND(U140*(1+0.025),2)</f>
        <v>35.200000000000003</v>
      </c>
      <c r="V142" s="26">
        <f>ROUND(U142*(1+0.04),2)</f>
        <v>36.61</v>
      </c>
      <c r="W142" s="26">
        <f t="shared" ref="W142:Z142" si="286">ROUND(V142*(1+0.04),2)</f>
        <v>38.07</v>
      </c>
      <c r="X142" s="26">
        <f t="shared" si="286"/>
        <v>39.590000000000003</v>
      </c>
      <c r="Y142" s="26">
        <f t="shared" si="286"/>
        <v>41.17</v>
      </c>
      <c r="Z142" s="26">
        <f t="shared" si="286"/>
        <v>42.82</v>
      </c>
      <c r="AA142" s="88">
        <f>Z142-ROUND(I142,2)</f>
        <v>-7.9999999999998295E-2</v>
      </c>
      <c r="AC142" s="84">
        <f>(U142/U140)-1</f>
        <v>2.5043680838672033E-2</v>
      </c>
      <c r="AD142" s="84">
        <f>(V142/V140)-1</f>
        <v>2.5203024362923543E-2</v>
      </c>
      <c r="AE142" s="84">
        <f>(W142/W140)-1</f>
        <v>2.5040387722132573E-2</v>
      </c>
      <c r="AF142" s="84">
        <f>(X142/X140)-1</f>
        <v>2.4851151954439654E-2</v>
      </c>
      <c r="AG142" s="84">
        <f>(Y142/Y140)-1</f>
        <v>2.4639123942259866E-2</v>
      </c>
      <c r="AH142" s="84">
        <f>(Z142/Z140)-1</f>
        <v>2.4647044747547309E-2</v>
      </c>
    </row>
    <row r="143" spans="1:34" s="52" customFormat="1" ht="11.25">
      <c r="A143" s="23"/>
      <c r="B143" s="42"/>
      <c r="C143" s="29"/>
      <c r="D143" s="43"/>
      <c r="E143" s="26"/>
      <c r="F143" s="26"/>
      <c r="G143" s="26"/>
      <c r="H143" s="26"/>
      <c r="I143" s="26"/>
      <c r="K143" s="76"/>
      <c r="L143" s="76"/>
      <c r="M143" s="76"/>
      <c r="N143" s="76"/>
      <c r="O143" s="76"/>
      <c r="P143" s="76"/>
      <c r="Q143" s="76"/>
      <c r="R143" s="23"/>
      <c r="S143" s="42"/>
      <c r="T143" s="29"/>
      <c r="U143" s="83"/>
      <c r="V143" s="83"/>
      <c r="W143" s="83"/>
      <c r="X143" s="83"/>
      <c r="Y143" s="83"/>
      <c r="Z143" s="83"/>
      <c r="AA143" s="87"/>
      <c r="AC143" s="90"/>
      <c r="AD143" s="74">
        <f>(V142/U142)-1</f>
        <v>4.0056818181818166E-2</v>
      </c>
      <c r="AE143" s="74">
        <f t="shared" ref="AE143" si="287">(W142/V142)-1</f>
        <v>3.9879814258399371E-2</v>
      </c>
      <c r="AF143" s="74">
        <f t="shared" ref="AF143" si="288">(X142/W142)-1</f>
        <v>3.9926451273968988E-2</v>
      </c>
      <c r="AG143" s="74">
        <f t="shared" ref="AG143" si="289">(Y142/X142)-1</f>
        <v>3.9909067946451104E-2</v>
      </c>
      <c r="AH143" s="74">
        <f t="shared" ref="AH143" si="290">(Z142/Y142)-1</f>
        <v>4.0077726499878619E-2</v>
      </c>
    </row>
    <row r="144" spans="1:34" s="4" customFormat="1" ht="11.25">
      <c r="A144" s="23">
        <v>55</v>
      </c>
      <c r="B144" s="28"/>
      <c r="C144" s="24" t="s">
        <v>6</v>
      </c>
      <c r="D144" s="26">
        <f>+'2013'!D142*1.0126</f>
        <v>36.14127636972551</v>
      </c>
      <c r="E144" s="26">
        <f t="shared" si="260"/>
        <v>37.586927424514535</v>
      </c>
      <c r="F144" s="26">
        <f t="shared" si="260"/>
        <v>39.090404521495117</v>
      </c>
      <c r="G144" s="26">
        <f t="shared" si="260"/>
        <v>40.65402070235492</v>
      </c>
      <c r="H144" s="26">
        <f t="shared" si="260"/>
        <v>42.28018153044912</v>
      </c>
      <c r="I144" s="26">
        <f t="shared" si="260"/>
        <v>43.971388791667088</v>
      </c>
      <c r="K144" s="80">
        <f>(D144/D142)-1</f>
        <v>2.4930747922437435E-2</v>
      </c>
      <c r="L144" s="80">
        <f>(E144/E142)-1</f>
        <v>2.4930747922437435E-2</v>
      </c>
      <c r="M144" s="80">
        <f>(F144/F142)-1</f>
        <v>2.4930747922437435E-2</v>
      </c>
      <c r="N144" s="80">
        <f>(G144/G142)-1</f>
        <v>2.4930747922437435E-2</v>
      </c>
      <c r="O144" s="80">
        <f>(H144/H142)-1</f>
        <v>2.4930747922437435E-2</v>
      </c>
      <c r="P144" s="80">
        <f>(I144/I142)-1</f>
        <v>2.4930747922437657E-2</v>
      </c>
      <c r="Q144" s="80"/>
      <c r="R144" s="23">
        <v>55</v>
      </c>
      <c r="S144" s="28"/>
      <c r="T144" s="24" t="s">
        <v>6</v>
      </c>
      <c r="U144" s="26">
        <f>ROUND(U142*(1+0.025),2)</f>
        <v>36.08</v>
      </c>
      <c r="V144" s="26">
        <f>ROUND(U144*(1+0.04),2)</f>
        <v>37.520000000000003</v>
      </c>
      <c r="W144" s="26">
        <f t="shared" ref="W144:Z144" si="291">ROUND(V144*(1+0.04),2)</f>
        <v>39.020000000000003</v>
      </c>
      <c r="X144" s="26">
        <f t="shared" si="291"/>
        <v>40.58</v>
      </c>
      <c r="Y144" s="26">
        <f t="shared" si="291"/>
        <v>42.2</v>
      </c>
      <c r="Z144" s="26">
        <f t="shared" si="291"/>
        <v>43.89</v>
      </c>
      <c r="AA144" s="88">
        <f>Z144-ROUND(I144,2)</f>
        <v>-7.9999999999998295E-2</v>
      </c>
      <c r="AC144" s="84">
        <f>(U144/U142)-1</f>
        <v>2.4999999999999911E-2</v>
      </c>
      <c r="AD144" s="84">
        <f>(V144/V142)-1</f>
        <v>2.4856596558317401E-2</v>
      </c>
      <c r="AE144" s="84">
        <f>(W144/W142)-1</f>
        <v>2.4954032046230701E-2</v>
      </c>
      <c r="AF144" s="84">
        <f>(X144/X142)-1</f>
        <v>2.5006314725940726E-2</v>
      </c>
      <c r="AG144" s="84">
        <f>(Y144/Y142)-1</f>
        <v>2.5018217148409017E-2</v>
      </c>
      <c r="AH144" s="84">
        <f>(Z144/Z142)-1</f>
        <v>2.4988323213451569E-2</v>
      </c>
    </row>
    <row r="145" spans="1:34" s="4" customFormat="1" ht="11.25">
      <c r="A145" s="23"/>
      <c r="B145" s="28"/>
      <c r="C145" s="29"/>
      <c r="D145" s="43"/>
      <c r="E145" s="26"/>
      <c r="F145" s="26"/>
      <c r="G145" s="26"/>
      <c r="H145" s="26"/>
      <c r="I145" s="26"/>
      <c r="K145" s="75"/>
      <c r="L145" s="75"/>
      <c r="M145" s="75"/>
      <c r="N145" s="75"/>
      <c r="O145" s="75"/>
      <c r="P145" s="75"/>
      <c r="Q145" s="75"/>
      <c r="R145" s="23"/>
      <c r="S145" s="28"/>
      <c r="T145" s="29"/>
      <c r="U145" s="83"/>
      <c r="V145" s="83"/>
      <c r="W145" s="83"/>
      <c r="X145" s="83"/>
      <c r="Y145" s="83"/>
      <c r="Z145" s="83"/>
      <c r="AA145" s="87"/>
      <c r="AC145" s="89"/>
      <c r="AD145" s="74">
        <f>(V144/U144)-1</f>
        <v>3.9911308203991247E-2</v>
      </c>
      <c r="AE145" s="74">
        <f t="shared" ref="AE145" si="292">(W144/V144)-1</f>
        <v>3.9978678038379512E-2</v>
      </c>
      <c r="AF145" s="74">
        <f t="shared" ref="AF145" si="293">(X144/W144)-1</f>
        <v>3.9979497693490407E-2</v>
      </c>
      <c r="AG145" s="74">
        <f t="shared" ref="AG145" si="294">(Y144/X144)-1</f>
        <v>3.9921143420404315E-2</v>
      </c>
      <c r="AH145" s="74">
        <f t="shared" ref="AH145" si="295">(Z144/Y144)-1</f>
        <v>4.0047393364928796E-2</v>
      </c>
    </row>
    <row r="146" spans="1:34" s="4" customFormat="1" ht="11.25">
      <c r="A146" s="23">
        <v>56</v>
      </c>
      <c r="B146" s="42"/>
      <c r="C146" s="24" t="s">
        <v>6</v>
      </c>
      <c r="D146" s="26">
        <f>+'2013'!D144*1.0126</f>
        <v>37.062250979919298</v>
      </c>
      <c r="E146" s="26">
        <f t="shared" si="260"/>
        <v>38.544741019116074</v>
      </c>
      <c r="F146" s="26">
        <f t="shared" si="260"/>
        <v>40.086530659880715</v>
      </c>
      <c r="G146" s="26">
        <f t="shared" si="260"/>
        <v>41.689991886275948</v>
      </c>
      <c r="H146" s="26">
        <f t="shared" si="260"/>
        <v>43.357591561726984</v>
      </c>
      <c r="I146" s="26">
        <f t="shared" si="260"/>
        <v>45.091895224196065</v>
      </c>
      <c r="K146" s="80">
        <f>(D146/D144)-1</f>
        <v>2.5482625482625698E-2</v>
      </c>
      <c r="L146" s="80">
        <f>(E146/E144)-1</f>
        <v>2.5482625482625698E-2</v>
      </c>
      <c r="M146" s="80">
        <f>(F146/F144)-1</f>
        <v>2.5482625482625698E-2</v>
      </c>
      <c r="N146" s="80">
        <f>(G146/G144)-1</f>
        <v>2.548262548262592E-2</v>
      </c>
      <c r="O146" s="80">
        <f>(H146/H144)-1</f>
        <v>2.5482625482625698E-2</v>
      </c>
      <c r="P146" s="80">
        <f>(I146/I144)-1</f>
        <v>2.5482625482625698E-2</v>
      </c>
      <c r="Q146" s="80"/>
      <c r="R146" s="23">
        <v>56</v>
      </c>
      <c r="S146" s="42"/>
      <c r="T146" s="24" t="s">
        <v>6</v>
      </c>
      <c r="U146" s="26">
        <f>ROUND(U144*(1+0.025),2)</f>
        <v>36.979999999999997</v>
      </c>
      <c r="V146" s="26">
        <f>ROUND(U146*(1+0.04),2)</f>
        <v>38.46</v>
      </c>
      <c r="W146" s="26">
        <f t="shared" ref="W146:Z146" si="296">ROUND(V146*(1+0.04),2)</f>
        <v>40</v>
      </c>
      <c r="X146" s="26">
        <f t="shared" si="296"/>
        <v>41.6</v>
      </c>
      <c r="Y146" s="26">
        <f t="shared" si="296"/>
        <v>43.26</v>
      </c>
      <c r="Z146" s="26">
        <f t="shared" si="296"/>
        <v>44.99</v>
      </c>
      <c r="AA146" s="88">
        <f>Z146-ROUND(I146,2)</f>
        <v>-0.10000000000000142</v>
      </c>
      <c r="AC146" s="84">
        <f>(U146/U144)-1</f>
        <v>2.4944567627494418E-2</v>
      </c>
      <c r="AD146" s="84">
        <f>(V146/V144)-1</f>
        <v>2.505330490405111E-2</v>
      </c>
      <c r="AE146" s="84">
        <f>(W146/W144)-1</f>
        <v>2.5115325474115657E-2</v>
      </c>
      <c r="AF146" s="84">
        <f>(X146/X144)-1</f>
        <v>2.5135534746180355E-2</v>
      </c>
      <c r="AG146" s="84">
        <f>(Y146/Y144)-1</f>
        <v>2.5118483412322146E-2</v>
      </c>
      <c r="AH146" s="84">
        <f>(Z146/Z144)-1</f>
        <v>2.506265664160412E-2</v>
      </c>
    </row>
    <row r="147" spans="1:34" s="4" customFormat="1" ht="11.25">
      <c r="A147" s="32"/>
      <c r="B147" s="28"/>
      <c r="C147" s="29"/>
      <c r="D147" s="43"/>
      <c r="E147" s="26"/>
      <c r="F147" s="26"/>
      <c r="G147" s="26"/>
      <c r="H147" s="26"/>
      <c r="I147" s="26"/>
      <c r="K147" s="75"/>
      <c r="L147" s="75"/>
      <c r="M147" s="75"/>
      <c r="N147" s="75"/>
      <c r="O147" s="75"/>
      <c r="P147" s="75"/>
      <c r="Q147" s="75"/>
      <c r="R147" s="32"/>
      <c r="S147" s="28"/>
      <c r="T147" s="29"/>
      <c r="U147" s="83"/>
      <c r="V147" s="83"/>
      <c r="W147" s="83"/>
      <c r="X147" s="83"/>
      <c r="Y147" s="83"/>
      <c r="Z147" s="83"/>
      <c r="AA147" s="87"/>
      <c r="AC147" s="89"/>
      <c r="AD147" s="74">
        <f>(V146/U146)-1</f>
        <v>4.0021633315305616E-2</v>
      </c>
      <c r="AE147" s="74">
        <f t="shared" ref="AE147" si="297">(W146/V146)-1</f>
        <v>4.0041601664066562E-2</v>
      </c>
      <c r="AF147" s="74">
        <f t="shared" ref="AF147" si="298">(X146/W146)-1</f>
        <v>4.0000000000000036E-2</v>
      </c>
      <c r="AG147" s="74">
        <f t="shared" ref="AG147" si="299">(Y146/X146)-1</f>
        <v>3.9903846153846123E-2</v>
      </c>
      <c r="AH147" s="74">
        <f t="shared" ref="AH147" si="300">(Z146/Y146)-1</f>
        <v>3.9990753582986649E-2</v>
      </c>
    </row>
    <row r="148" spans="1:34" s="4" customFormat="1" ht="11.25">
      <c r="A148" s="23">
        <v>57</v>
      </c>
      <c r="B148" s="42"/>
      <c r="C148" s="24" t="s">
        <v>6</v>
      </c>
      <c r="D148" s="26">
        <f>+'2013'!D146*1.0126</f>
        <v>37.983225590113079</v>
      </c>
      <c r="E148" s="26">
        <f t="shared" si="260"/>
        <v>39.502554613717606</v>
      </c>
      <c r="F148" s="26">
        <f t="shared" si="260"/>
        <v>41.082656798266314</v>
      </c>
      <c r="G148" s="26">
        <f t="shared" si="260"/>
        <v>42.725963070196968</v>
      </c>
      <c r="H148" s="26">
        <f t="shared" si="260"/>
        <v>44.435001593004849</v>
      </c>
      <c r="I148" s="26">
        <f t="shared" si="260"/>
        <v>46.212401656725042</v>
      </c>
      <c r="K148" s="80">
        <f>(D148/D146)-1</f>
        <v>2.4849397590361644E-2</v>
      </c>
      <c r="L148" s="80">
        <f>(E148/E146)-1</f>
        <v>2.4849397590361422E-2</v>
      </c>
      <c r="M148" s="80">
        <f>(F148/F146)-1</f>
        <v>2.4849397590361644E-2</v>
      </c>
      <c r="N148" s="80">
        <f>(G148/G146)-1</f>
        <v>2.4849397590361644E-2</v>
      </c>
      <c r="O148" s="80">
        <f>(H148/H146)-1</f>
        <v>2.4849397590361644E-2</v>
      </c>
      <c r="P148" s="80">
        <f>(I148/I146)-1</f>
        <v>2.4849397590361644E-2</v>
      </c>
      <c r="Q148" s="80"/>
      <c r="R148" s="23">
        <v>57</v>
      </c>
      <c r="S148" s="42"/>
      <c r="T148" s="24" t="s">
        <v>6</v>
      </c>
      <c r="U148" s="26">
        <f>ROUND(U146*(1+0.025),2)</f>
        <v>37.9</v>
      </c>
      <c r="V148" s="26">
        <f>ROUND(U148*(1+0.04),2)</f>
        <v>39.42</v>
      </c>
      <c r="W148" s="26">
        <f t="shared" ref="W148:Z148" si="301">ROUND(V148*(1+0.04),2)</f>
        <v>41</v>
      </c>
      <c r="X148" s="26">
        <f t="shared" si="301"/>
        <v>42.64</v>
      </c>
      <c r="Y148" s="26">
        <f t="shared" si="301"/>
        <v>44.35</v>
      </c>
      <c r="Z148" s="26">
        <f t="shared" si="301"/>
        <v>46.12</v>
      </c>
      <c r="AA148" s="88">
        <f>Z148-ROUND(I148,2)</f>
        <v>-9.0000000000003411E-2</v>
      </c>
      <c r="AC148" s="84">
        <f>(U148/U146)-1</f>
        <v>2.4878312601406272E-2</v>
      </c>
      <c r="AD148" s="84">
        <f>(V148/V146)-1</f>
        <v>2.4960998439937709E-2</v>
      </c>
      <c r="AE148" s="84">
        <f>(W148/W146)-1</f>
        <v>2.4999999999999911E-2</v>
      </c>
      <c r="AF148" s="84">
        <f>(X148/X146)-1</f>
        <v>2.4999999999999911E-2</v>
      </c>
      <c r="AG148" s="84">
        <f>(Y148/Y146)-1</f>
        <v>2.5196486361535042E-2</v>
      </c>
      <c r="AH148" s="84">
        <f>(Z148/Z146)-1</f>
        <v>2.5116692598355028E-2</v>
      </c>
    </row>
    <row r="149" spans="1:34" s="4" customFormat="1" ht="11.25">
      <c r="A149" s="32"/>
      <c r="B149" s="28"/>
      <c r="C149" s="29"/>
      <c r="D149" s="43"/>
      <c r="E149" s="26"/>
      <c r="F149" s="26"/>
      <c r="G149" s="26"/>
      <c r="H149" s="26"/>
      <c r="I149" s="26"/>
      <c r="K149" s="75"/>
      <c r="L149" s="75"/>
      <c r="M149" s="75"/>
      <c r="N149" s="75"/>
      <c r="O149" s="75"/>
      <c r="P149" s="75"/>
      <c r="Q149" s="75"/>
      <c r="R149" s="32"/>
      <c r="S149" s="28"/>
      <c r="T149" s="29"/>
      <c r="U149" s="83"/>
      <c r="V149" s="83"/>
      <c r="W149" s="83"/>
      <c r="X149" s="83"/>
      <c r="Y149" s="83"/>
      <c r="Z149" s="83"/>
      <c r="AA149" s="87"/>
      <c r="AC149" s="89"/>
      <c r="AD149" s="74">
        <f>(V148/U148)-1</f>
        <v>4.0105540897097613E-2</v>
      </c>
      <c r="AE149" s="74">
        <f t="shared" ref="AE149" si="302">(W148/V148)-1</f>
        <v>4.0081177067478491E-2</v>
      </c>
      <c r="AF149" s="74">
        <f t="shared" ref="AF149" si="303">(X148/W148)-1</f>
        <v>4.0000000000000036E-2</v>
      </c>
      <c r="AG149" s="74">
        <f t="shared" ref="AG149" si="304">(Y148/X148)-1</f>
        <v>4.0103189493433389E-2</v>
      </c>
      <c r="AH149" s="74">
        <f t="shared" ref="AH149" si="305">(Z148/Y148)-1</f>
        <v>3.9909808342728281E-2</v>
      </c>
    </row>
    <row r="150" spans="1:34" s="4" customFormat="1" ht="11.25">
      <c r="A150" s="23">
        <v>58</v>
      </c>
      <c r="B150" s="42"/>
      <c r="C150" s="24" t="s">
        <v>6</v>
      </c>
      <c r="D150" s="26">
        <f>+'2013'!D148*1.0126</f>
        <v>38.932108521827878</v>
      </c>
      <c r="E150" s="26">
        <f t="shared" si="260"/>
        <v>40.489392862700996</v>
      </c>
      <c r="F150" s="26">
        <f t="shared" si="260"/>
        <v>42.108968577209033</v>
      </c>
      <c r="G150" s="26">
        <f t="shared" si="260"/>
        <v>43.793327320297394</v>
      </c>
      <c r="H150" s="26">
        <f t="shared" si="260"/>
        <v>45.54506041310929</v>
      </c>
      <c r="I150" s="26">
        <f t="shared" si="260"/>
        <v>47.366862829633661</v>
      </c>
      <c r="K150" s="80">
        <f>(D150/D148)-1</f>
        <v>2.4981631153563555E-2</v>
      </c>
      <c r="L150" s="80">
        <f>(E150/E148)-1</f>
        <v>2.4981631153563555E-2</v>
      </c>
      <c r="M150" s="80">
        <f>(F150/F148)-1</f>
        <v>2.4981631153563333E-2</v>
      </c>
      <c r="N150" s="80">
        <f>(G150/G148)-1</f>
        <v>2.4981631153563333E-2</v>
      </c>
      <c r="O150" s="80">
        <f>(H150/H148)-1</f>
        <v>2.4981631153563333E-2</v>
      </c>
      <c r="P150" s="80">
        <f>(I150/I148)-1</f>
        <v>2.4981631153563111E-2</v>
      </c>
      <c r="Q150" s="80"/>
      <c r="R150" s="23">
        <v>58</v>
      </c>
      <c r="S150" s="42"/>
      <c r="T150" s="24" t="s">
        <v>6</v>
      </c>
      <c r="U150" s="26">
        <f>ROUND(U148*(1+0.025),2)</f>
        <v>38.85</v>
      </c>
      <c r="V150" s="26">
        <f>ROUND(U150*(1+0.04),2)</f>
        <v>40.4</v>
      </c>
      <c r="W150" s="26">
        <f t="shared" ref="W150:Z150" si="306">ROUND(V150*(1+0.04),2)</f>
        <v>42.02</v>
      </c>
      <c r="X150" s="26">
        <f t="shared" si="306"/>
        <v>43.7</v>
      </c>
      <c r="Y150" s="26">
        <f t="shared" si="306"/>
        <v>45.45</v>
      </c>
      <c r="Z150" s="26">
        <f t="shared" si="306"/>
        <v>47.27</v>
      </c>
      <c r="AA150" s="88">
        <f>Z150-ROUND(I150,2)</f>
        <v>-9.9999999999994316E-2</v>
      </c>
      <c r="AC150" s="84">
        <f>(U150/U148)-1</f>
        <v>2.5065963060686203E-2</v>
      </c>
      <c r="AD150" s="84">
        <f>(V150/V148)-1</f>
        <v>2.4860476915271379E-2</v>
      </c>
      <c r="AE150" s="84">
        <f>(W150/W148)-1</f>
        <v>2.4878048780487827E-2</v>
      </c>
      <c r="AF150" s="84">
        <f>(X150/X148)-1</f>
        <v>2.4859287054409096E-2</v>
      </c>
      <c r="AG150" s="84">
        <f>(Y150/Y148)-1</f>
        <v>2.4802705749718212E-2</v>
      </c>
      <c r="AH150" s="84">
        <f>(Z150/Z148)-1</f>
        <v>2.4934952298352187E-2</v>
      </c>
    </row>
    <row r="151" spans="1:34" s="4" customFormat="1" ht="11.25">
      <c r="A151" s="32"/>
      <c r="B151" s="28"/>
      <c r="C151" s="29"/>
      <c r="D151" s="43"/>
      <c r="E151" s="26"/>
      <c r="F151" s="26"/>
      <c r="G151" s="26"/>
      <c r="H151" s="26"/>
      <c r="I151" s="26"/>
      <c r="K151" s="75"/>
      <c r="L151" s="75"/>
      <c r="M151" s="75"/>
      <c r="N151" s="75"/>
      <c r="O151" s="75"/>
      <c r="P151" s="75"/>
      <c r="Q151" s="75"/>
      <c r="R151" s="32"/>
      <c r="S151" s="28"/>
      <c r="T151" s="29"/>
      <c r="U151" s="83"/>
      <c r="V151" s="83"/>
      <c r="W151" s="83"/>
      <c r="X151" s="83"/>
      <c r="Y151" s="83"/>
      <c r="Z151" s="83"/>
      <c r="AA151" s="87"/>
      <c r="AC151" s="89"/>
      <c r="AD151" s="74">
        <f>(V150/U150)-1</f>
        <v>3.9897039897039743E-2</v>
      </c>
      <c r="AE151" s="74">
        <f t="shared" ref="AE151" si="307">(W150/V150)-1</f>
        <v>4.0099009900990135E-2</v>
      </c>
      <c r="AF151" s="74">
        <f t="shared" ref="AF151" si="308">(X150/W150)-1</f>
        <v>3.9980961446929975E-2</v>
      </c>
      <c r="AG151" s="74">
        <f t="shared" ref="AG151" si="309">(Y150/X150)-1</f>
        <v>4.0045766590389054E-2</v>
      </c>
      <c r="AH151" s="74">
        <f t="shared" ref="AH151" si="310">(Z150/Y150)-1</f>
        <v>4.0044004400439981E-2</v>
      </c>
    </row>
    <row r="152" spans="1:34" s="4" customFormat="1" ht="11.25">
      <c r="A152" s="23">
        <v>59</v>
      </c>
      <c r="B152" s="28"/>
      <c r="C152" s="24" t="s">
        <v>6</v>
      </c>
      <c r="D152" s="26">
        <f>+'2013'!D150*1.0126</f>
        <v>39.908899775063709</v>
      </c>
      <c r="E152" s="26">
        <f t="shared" si="260"/>
        <v>41.505255766066256</v>
      </c>
      <c r="F152" s="26">
        <f t="shared" si="260"/>
        <v>43.16546599670891</v>
      </c>
      <c r="G152" s="26">
        <f t="shared" si="260"/>
        <v>44.892084636577266</v>
      </c>
      <c r="H152" s="26">
        <f t="shared" si="260"/>
        <v>46.687768022040359</v>
      </c>
      <c r="I152" s="26">
        <f t="shared" si="260"/>
        <v>48.555278742921978</v>
      </c>
      <c r="K152" s="80">
        <f>(D152/D150)-1</f>
        <v>2.5089605734767151E-2</v>
      </c>
      <c r="L152" s="80">
        <f>(E152/E150)-1</f>
        <v>2.5089605734767151E-2</v>
      </c>
      <c r="M152" s="80">
        <f>(F152/F150)-1</f>
        <v>2.5089605734767151E-2</v>
      </c>
      <c r="N152" s="80">
        <f>(G152/G150)-1</f>
        <v>2.5089605734767151E-2</v>
      </c>
      <c r="O152" s="80">
        <f>(H152/H150)-1</f>
        <v>2.5089605734767373E-2</v>
      </c>
      <c r="P152" s="80">
        <f>(I152/I150)-1</f>
        <v>2.5089605734767373E-2</v>
      </c>
      <c r="Q152" s="80"/>
      <c r="R152" s="23">
        <v>59</v>
      </c>
      <c r="S152" s="28"/>
      <c r="T152" s="24" t="s">
        <v>6</v>
      </c>
      <c r="U152" s="26">
        <f>ROUND(U150*(1+0.025),2)</f>
        <v>39.82</v>
      </c>
      <c r="V152" s="26">
        <f>ROUND(U152*(1+0.04),2)</f>
        <v>41.41</v>
      </c>
      <c r="W152" s="26">
        <f t="shared" ref="W152:Z152" si="311">ROUND(V152*(1+0.04),2)</f>
        <v>43.07</v>
      </c>
      <c r="X152" s="26">
        <f t="shared" si="311"/>
        <v>44.79</v>
      </c>
      <c r="Y152" s="26">
        <f t="shared" si="311"/>
        <v>46.58</v>
      </c>
      <c r="Z152" s="26">
        <f t="shared" si="311"/>
        <v>48.44</v>
      </c>
      <c r="AA152" s="88">
        <f>Z152-ROUND(I152,2)</f>
        <v>-0.12000000000000455</v>
      </c>
      <c r="AC152" s="84">
        <f>(U152/U150)-1</f>
        <v>2.4967824967824903E-2</v>
      </c>
      <c r="AD152" s="84">
        <f>(V152/V150)-1</f>
        <v>2.4999999999999911E-2</v>
      </c>
      <c r="AE152" s="84">
        <f>(W152/W150)-1</f>
        <v>2.4988100904331123E-2</v>
      </c>
      <c r="AF152" s="84">
        <f>(X152/X150)-1</f>
        <v>2.494279176201375E-2</v>
      </c>
      <c r="AG152" s="84">
        <f>(Y152/Y150)-1</f>
        <v>2.486248624862486E-2</v>
      </c>
      <c r="AH152" s="84">
        <f>(Z152/Z150)-1</f>
        <v>2.475142796699803E-2</v>
      </c>
    </row>
    <row r="153" spans="1:34" s="4" customFormat="1" ht="11.25">
      <c r="A153" s="32"/>
      <c r="B153" s="28"/>
      <c r="C153" s="29"/>
      <c r="D153" s="43"/>
      <c r="E153" s="26"/>
      <c r="F153" s="26"/>
      <c r="G153" s="26"/>
      <c r="H153" s="26"/>
      <c r="I153" s="26"/>
      <c r="K153" s="75"/>
      <c r="L153" s="75"/>
      <c r="M153" s="75"/>
      <c r="N153" s="75"/>
      <c r="O153" s="75"/>
      <c r="P153" s="75"/>
      <c r="Q153" s="75"/>
      <c r="R153" s="32"/>
      <c r="S153" s="28"/>
      <c r="T153" s="29"/>
      <c r="U153" s="83"/>
      <c r="V153" s="83"/>
      <c r="W153" s="83"/>
      <c r="X153" s="83"/>
      <c r="Y153" s="83"/>
      <c r="Z153" s="83"/>
      <c r="AA153" s="87"/>
      <c r="AC153" s="89"/>
      <c r="AD153" s="74">
        <f>(V152/U152)-1</f>
        <v>3.9929683576092279E-2</v>
      </c>
      <c r="AE153" s="74">
        <f t="shared" ref="AE153" si="312">(W152/V152)-1</f>
        <v>4.008693552282061E-2</v>
      </c>
      <c r="AF153" s="74">
        <f t="shared" ref="AF153" si="313">(X152/W152)-1</f>
        <v>3.9934989551892341E-2</v>
      </c>
      <c r="AG153" s="74">
        <f t="shared" ref="AG153" si="314">(Y152/X152)-1</f>
        <v>3.99642777405671E-2</v>
      </c>
      <c r="AH153" s="74">
        <f t="shared" ref="AH153" si="315">(Z152/Y152)-1</f>
        <v>3.9931300987548379E-2</v>
      </c>
    </row>
    <row r="154" spans="1:34" s="4" customFormat="1" ht="11.25">
      <c r="A154" s="23">
        <v>60</v>
      </c>
      <c r="B154" s="42"/>
      <c r="C154" s="24" t="s">
        <v>6</v>
      </c>
      <c r="D154" s="26">
        <f>+'2013'!D152*1.0126</f>
        <v>40.899645189060031</v>
      </c>
      <c r="E154" s="26">
        <f t="shared" si="260"/>
        <v>42.535630996622437</v>
      </c>
      <c r="F154" s="26">
        <f t="shared" si="260"/>
        <v>44.237056236487334</v>
      </c>
      <c r="G154" s="26">
        <f t="shared" si="260"/>
        <v>46.006538485946827</v>
      </c>
      <c r="H154" s="26">
        <f t="shared" si="260"/>
        <v>47.846800025384702</v>
      </c>
      <c r="I154" s="26">
        <f t="shared" si="260"/>
        <v>49.760672026400094</v>
      </c>
      <c r="K154" s="80">
        <f>(D154/D152)-1</f>
        <v>2.4825174825174434E-2</v>
      </c>
      <c r="L154" s="80">
        <f>(E154/E152)-1</f>
        <v>2.4825174825174656E-2</v>
      </c>
      <c r="M154" s="80">
        <f>(F154/F152)-1</f>
        <v>2.4825174825174434E-2</v>
      </c>
      <c r="N154" s="80">
        <f>(G154/G152)-1</f>
        <v>2.4825174825174434E-2</v>
      </c>
      <c r="O154" s="80">
        <f>(H154/H152)-1</f>
        <v>2.4825174825174434E-2</v>
      </c>
      <c r="P154" s="80">
        <f>(I154/I152)-1</f>
        <v>2.4825174825174434E-2</v>
      </c>
      <c r="Q154" s="80"/>
      <c r="R154" s="23">
        <v>60</v>
      </c>
      <c r="S154" s="42"/>
      <c r="T154" s="24" t="s">
        <v>6</v>
      </c>
      <c r="U154" s="26">
        <f>ROUND(U152*(1+0.025),2)</f>
        <v>40.82</v>
      </c>
      <c r="V154" s="26">
        <f>ROUND(U154*(1+0.04),2)</f>
        <v>42.45</v>
      </c>
      <c r="W154" s="26">
        <f t="shared" ref="W154:Z154" si="316">ROUND(V154*(1+0.04),2)</f>
        <v>44.15</v>
      </c>
      <c r="X154" s="26">
        <f t="shared" si="316"/>
        <v>45.92</v>
      </c>
      <c r="Y154" s="26">
        <f t="shared" si="316"/>
        <v>47.76</v>
      </c>
      <c r="Z154" s="26">
        <f t="shared" si="316"/>
        <v>49.67</v>
      </c>
      <c r="AA154" s="88">
        <f>Z154-ROUND(I154,2)</f>
        <v>-8.9999999999996305E-2</v>
      </c>
      <c r="AC154" s="84">
        <f>(U154/U152)-1</f>
        <v>2.5113008538422799E-2</v>
      </c>
      <c r="AD154" s="84">
        <f>(V154/V152)-1</f>
        <v>2.5114706592610725E-2</v>
      </c>
      <c r="AE154" s="84">
        <f>(W154/W152)-1</f>
        <v>2.5075458555839258E-2</v>
      </c>
      <c r="AF154" s="84">
        <f>(X154/X152)-1</f>
        <v>2.5228845724492022E-2</v>
      </c>
      <c r="AG154" s="84">
        <f>(Y154/Y152)-1</f>
        <v>2.5332760841562996E-2</v>
      </c>
      <c r="AH154" s="84">
        <f>(Z154/Z152)-1</f>
        <v>2.5392237819983565E-2</v>
      </c>
    </row>
    <row r="155" spans="1:34" s="4" customFormat="1" ht="11.25">
      <c r="A155" s="23"/>
      <c r="B155" s="42"/>
      <c r="C155" s="24"/>
      <c r="D155" s="43"/>
      <c r="E155" s="26"/>
      <c r="F155" s="26"/>
      <c r="G155" s="26"/>
      <c r="H155" s="26"/>
      <c r="I155" s="26"/>
      <c r="K155" s="75"/>
      <c r="L155" s="75"/>
      <c r="M155" s="75"/>
      <c r="N155" s="75"/>
      <c r="O155" s="75"/>
      <c r="P155" s="75"/>
      <c r="Q155" s="75"/>
      <c r="R155" s="23"/>
      <c r="S155" s="42"/>
      <c r="T155" s="24"/>
      <c r="U155" s="83"/>
      <c r="V155" s="83"/>
      <c r="W155" s="83"/>
      <c r="X155" s="83"/>
      <c r="Y155" s="83"/>
      <c r="Z155" s="83"/>
      <c r="AA155" s="87"/>
      <c r="AC155" s="89"/>
      <c r="AD155" s="74">
        <f>(V154/U154)-1</f>
        <v>3.9931406173444373E-2</v>
      </c>
      <c r="AE155" s="74">
        <f t="shared" ref="AE155" si="317">(W154/V154)-1</f>
        <v>4.0047114252061089E-2</v>
      </c>
      <c r="AF155" s="74">
        <f t="shared" ref="AF155" si="318">(X154/W154)-1</f>
        <v>4.0090600226500683E-2</v>
      </c>
      <c r="AG155" s="74">
        <f t="shared" ref="AG155" si="319">(Y154/X154)-1</f>
        <v>4.006968641114983E-2</v>
      </c>
      <c r="AH155" s="74">
        <f t="shared" ref="AH155" si="320">(Z154/Y154)-1</f>
        <v>3.9991624790619795E-2</v>
      </c>
    </row>
    <row r="156" spans="1:34" s="4" customFormat="1" ht="11.25">
      <c r="A156" s="23">
        <v>61</v>
      </c>
      <c r="B156" s="28"/>
      <c r="C156" s="24" t="s">
        <v>6</v>
      </c>
      <c r="D156" s="26">
        <f>+'2013'!D154*1.0126</f>
        <v>41.932253085337898</v>
      </c>
      <c r="E156" s="26">
        <f t="shared" si="260"/>
        <v>43.609543208751418</v>
      </c>
      <c r="F156" s="26">
        <f t="shared" si="260"/>
        <v>45.353924937101475</v>
      </c>
      <c r="G156" s="26">
        <f t="shared" si="260"/>
        <v>47.168081934585537</v>
      </c>
      <c r="H156" s="26">
        <f t="shared" si="260"/>
        <v>49.054805211968961</v>
      </c>
      <c r="I156" s="26">
        <f t="shared" si="260"/>
        <v>51.016997420447723</v>
      </c>
      <c r="K156" s="80">
        <f>(D156/D154)-1</f>
        <v>2.5247355851245157E-2</v>
      </c>
      <c r="L156" s="80">
        <f>(E156/E154)-1</f>
        <v>2.5247355851245157E-2</v>
      </c>
      <c r="M156" s="80">
        <f>(F156/F154)-1</f>
        <v>2.5247355851245157E-2</v>
      </c>
      <c r="N156" s="80">
        <f>(G156/G154)-1</f>
        <v>2.5247355851245157E-2</v>
      </c>
      <c r="O156" s="80">
        <f>(H156/H154)-1</f>
        <v>2.5247355851245379E-2</v>
      </c>
      <c r="P156" s="80">
        <f>(I156/I154)-1</f>
        <v>2.5247355851245157E-2</v>
      </c>
      <c r="Q156" s="80"/>
      <c r="R156" s="23">
        <v>61</v>
      </c>
      <c r="S156" s="28"/>
      <c r="T156" s="24" t="s">
        <v>6</v>
      </c>
      <c r="U156" s="26">
        <f>ROUND(U154*(1+0.025),2)</f>
        <v>41.84</v>
      </c>
      <c r="V156" s="26">
        <f>ROUND(U156*(1+0.04),2)</f>
        <v>43.51</v>
      </c>
      <c r="W156" s="26">
        <f t="shared" ref="W156:Z156" si="321">ROUND(V156*(1+0.04),2)</f>
        <v>45.25</v>
      </c>
      <c r="X156" s="26">
        <f t="shared" si="321"/>
        <v>47.06</v>
      </c>
      <c r="Y156" s="26">
        <f t="shared" si="321"/>
        <v>48.94</v>
      </c>
      <c r="Z156" s="26">
        <f t="shared" si="321"/>
        <v>50.9</v>
      </c>
      <c r="AA156" s="88">
        <f>Z156-ROUND(I156,2)</f>
        <v>-0.12000000000000455</v>
      </c>
      <c r="AC156" s="84">
        <f>(U156/U154)-1</f>
        <v>2.4987751102400813E-2</v>
      </c>
      <c r="AD156" s="84">
        <f>(V156/V154)-1</f>
        <v>2.4970553592461586E-2</v>
      </c>
      <c r="AE156" s="84">
        <f>(W156/W154)-1</f>
        <v>2.491506228765572E-2</v>
      </c>
      <c r="AF156" s="84">
        <f>(X156/X154)-1</f>
        <v>2.4825783972125537E-2</v>
      </c>
      <c r="AG156" s="84">
        <f>(Y156/Y154)-1</f>
        <v>2.4706867671691723E-2</v>
      </c>
      <c r="AH156" s="84">
        <f>(Z156/Z154)-1</f>
        <v>2.4763438695389439E-2</v>
      </c>
    </row>
    <row r="157" spans="1:34" s="4" customFormat="1" ht="11.25">
      <c r="A157" s="32"/>
      <c r="B157" s="28"/>
      <c r="C157" s="29"/>
      <c r="D157" s="43"/>
      <c r="E157" s="26"/>
      <c r="F157" s="26"/>
      <c r="G157" s="26"/>
      <c r="H157" s="26"/>
      <c r="I157" s="26"/>
      <c r="K157" s="75"/>
      <c r="L157" s="75"/>
      <c r="M157" s="75"/>
      <c r="N157" s="75"/>
      <c r="O157" s="75"/>
      <c r="P157" s="75"/>
      <c r="Q157" s="75"/>
      <c r="R157" s="32"/>
      <c r="S157" s="28"/>
      <c r="T157" s="29"/>
      <c r="U157" s="83"/>
      <c r="V157" s="83"/>
      <c r="W157" s="83"/>
      <c r="X157" s="83"/>
      <c r="Y157" s="83"/>
      <c r="Z157" s="83"/>
      <c r="AA157" s="87"/>
      <c r="AC157" s="89"/>
      <c r="AD157" s="74">
        <f>(V156/U156)-1</f>
        <v>3.9913957934990307E-2</v>
      </c>
      <c r="AE157" s="74">
        <f t="shared" ref="AE157" si="322">(W156/V156)-1</f>
        <v>3.9990806711101001E-2</v>
      </c>
      <c r="AF157" s="74">
        <f t="shared" ref="AF157" si="323">(X156/W156)-1</f>
        <v>4.0000000000000036E-2</v>
      </c>
      <c r="AG157" s="74">
        <f t="shared" ref="AG157" si="324">(Y156/X156)-1</f>
        <v>3.9949001274967921E-2</v>
      </c>
      <c r="AH157" s="74">
        <f t="shared" ref="AH157" si="325">(Z156/Y156)-1</f>
        <v>4.0049039640376094E-2</v>
      </c>
    </row>
    <row r="158" spans="1:34" s="4" customFormat="1" ht="11.25">
      <c r="A158" s="23">
        <v>62</v>
      </c>
      <c r="B158" s="28"/>
      <c r="C158" s="24" t="s">
        <v>6</v>
      </c>
      <c r="D158" s="26">
        <f>+'2013'!D156*1.0126</f>
        <v>42.978815142376298</v>
      </c>
      <c r="E158" s="26">
        <f t="shared" si="260"/>
        <v>44.697967748071349</v>
      </c>
      <c r="F158" s="26">
        <f t="shared" si="260"/>
        <v>46.485886457994205</v>
      </c>
      <c r="G158" s="26">
        <f t="shared" si="260"/>
        <v>48.345321916313978</v>
      </c>
      <c r="H158" s="26">
        <f t="shared" si="260"/>
        <v>50.279134792966538</v>
      </c>
      <c r="I158" s="26">
        <f t="shared" si="260"/>
        <v>52.290300184685201</v>
      </c>
      <c r="K158" s="80">
        <f>(D158/D156)-1</f>
        <v>2.4958402662230039E-2</v>
      </c>
      <c r="L158" s="80">
        <f>(E158/E156)-1</f>
        <v>2.4958402662229817E-2</v>
      </c>
      <c r="M158" s="80">
        <f>(F158/F156)-1</f>
        <v>2.4958402662230039E-2</v>
      </c>
      <c r="N158" s="80">
        <f>(G158/G156)-1</f>
        <v>2.4958402662230039E-2</v>
      </c>
      <c r="O158" s="80">
        <f>(H158/H156)-1</f>
        <v>2.4958402662229817E-2</v>
      </c>
      <c r="P158" s="80">
        <f>(I158/I156)-1</f>
        <v>2.4958402662229817E-2</v>
      </c>
      <c r="Q158" s="80"/>
      <c r="R158" s="23">
        <v>62</v>
      </c>
      <c r="S158" s="28"/>
      <c r="T158" s="24" t="s">
        <v>6</v>
      </c>
      <c r="U158" s="26">
        <f>ROUND(U156*(1+0.025),2)</f>
        <v>42.89</v>
      </c>
      <c r="V158" s="26">
        <f>ROUND(U158*(1+0.04),2)</f>
        <v>44.61</v>
      </c>
      <c r="W158" s="26">
        <f t="shared" ref="W158:Z158" si="326">ROUND(V158*(1+0.04),2)</f>
        <v>46.39</v>
      </c>
      <c r="X158" s="26">
        <f t="shared" si="326"/>
        <v>48.25</v>
      </c>
      <c r="Y158" s="26">
        <f t="shared" si="326"/>
        <v>50.18</v>
      </c>
      <c r="Z158" s="26">
        <f t="shared" si="326"/>
        <v>52.19</v>
      </c>
      <c r="AA158" s="88">
        <f>Z158-ROUND(I158,2)</f>
        <v>-0.10000000000000142</v>
      </c>
      <c r="AC158" s="84">
        <f>(U158/U156)-1</f>
        <v>2.5095602294455066E-2</v>
      </c>
      <c r="AD158" s="84">
        <f>(V158/V156)-1</f>
        <v>2.5281544472535167E-2</v>
      </c>
      <c r="AE158" s="84">
        <f>(W158/W156)-1</f>
        <v>2.5193370165745854E-2</v>
      </c>
      <c r="AF158" s="84">
        <f>(X158/X156)-1</f>
        <v>2.5286867828304249E-2</v>
      </c>
      <c r="AG158" s="84">
        <f>(Y158/Y156)-1</f>
        <v>2.5337147527584758E-2</v>
      </c>
      <c r="AH158" s="84">
        <f>(Z158/Z156)-1</f>
        <v>2.5343811394891835E-2</v>
      </c>
    </row>
    <row r="159" spans="1:34" s="4" customFormat="1" ht="11.25">
      <c r="A159" s="32"/>
      <c r="B159" s="28"/>
      <c r="C159" s="29"/>
      <c r="D159" s="43"/>
      <c r="E159" s="26"/>
      <c r="F159" s="26"/>
      <c r="G159" s="26"/>
      <c r="H159" s="26"/>
      <c r="I159" s="26"/>
      <c r="K159" s="75"/>
      <c r="L159" s="75"/>
      <c r="M159" s="75"/>
      <c r="N159" s="75"/>
      <c r="O159" s="75"/>
      <c r="P159" s="75"/>
      <c r="Q159" s="75"/>
      <c r="R159" s="32"/>
      <c r="S159" s="28"/>
      <c r="T159" s="29"/>
      <c r="U159" s="83"/>
      <c r="V159" s="83"/>
      <c r="W159" s="83"/>
      <c r="X159" s="83"/>
      <c r="Y159" s="83"/>
      <c r="Z159" s="83"/>
      <c r="AA159" s="87"/>
      <c r="AC159" s="89"/>
      <c r="AD159" s="74">
        <f>(V158/U158)-1</f>
        <v>4.0102588015854534E-2</v>
      </c>
      <c r="AE159" s="74">
        <f t="shared" ref="AE159" si="327">(W158/V158)-1</f>
        <v>3.9901367406411037E-2</v>
      </c>
      <c r="AF159" s="74">
        <f t="shared" ref="AF159" si="328">(X158/W158)-1</f>
        <v>4.0094848027592223E-2</v>
      </c>
      <c r="AG159" s="74">
        <f t="shared" ref="AG159" si="329">(Y158/X158)-1</f>
        <v>4.0000000000000036E-2</v>
      </c>
      <c r="AH159" s="74">
        <f t="shared" ref="AH159" si="330">(Z158/Y158)-1</f>
        <v>4.0055799123156488E-2</v>
      </c>
    </row>
    <row r="160" spans="1:34" s="4" customFormat="1" ht="11.25">
      <c r="A160" s="23">
        <v>63</v>
      </c>
      <c r="B160" s="42"/>
      <c r="C160" s="24" t="s">
        <v>6</v>
      </c>
      <c r="D160" s="26">
        <f>+'2013'!D158*1.0126</f>
        <v>44.039331360175183</v>
      </c>
      <c r="E160" s="26">
        <f t="shared" si="260"/>
        <v>45.800904614582194</v>
      </c>
      <c r="F160" s="26">
        <f t="shared" si="260"/>
        <v>47.632940799165482</v>
      </c>
      <c r="G160" s="26">
        <f t="shared" si="260"/>
        <v>49.5382584311321</v>
      </c>
      <c r="H160" s="26">
        <f t="shared" si="260"/>
        <v>51.519788768377389</v>
      </c>
      <c r="I160" s="26">
        <f t="shared" si="260"/>
        <v>53.580580319112485</v>
      </c>
      <c r="K160" s="80">
        <f>(D160/D158)-1</f>
        <v>2.4675324675324406E-2</v>
      </c>
      <c r="L160" s="80">
        <f>(E160/E158)-1</f>
        <v>2.4675324675324628E-2</v>
      </c>
      <c r="M160" s="80">
        <f>(F160/F158)-1</f>
        <v>2.4675324675324406E-2</v>
      </c>
      <c r="N160" s="80">
        <f>(G160/G158)-1</f>
        <v>2.4675324675324406E-2</v>
      </c>
      <c r="O160" s="80">
        <f>(H160/H158)-1</f>
        <v>2.4675324675324406E-2</v>
      </c>
      <c r="P160" s="80">
        <f>(I160/I158)-1</f>
        <v>2.4675324675324406E-2</v>
      </c>
      <c r="Q160" s="80"/>
      <c r="R160" s="23">
        <v>63</v>
      </c>
      <c r="S160" s="42"/>
      <c r="T160" s="24" t="s">
        <v>6</v>
      </c>
      <c r="U160" s="26">
        <f>ROUND(U158*(1+0.025),2)</f>
        <v>43.96</v>
      </c>
      <c r="V160" s="26">
        <f>ROUND(U160*(1+0.04),2)</f>
        <v>45.72</v>
      </c>
      <c r="W160" s="26">
        <f t="shared" ref="W160:Z160" si="331">ROUND(V160*(1+0.04),2)</f>
        <v>47.55</v>
      </c>
      <c r="X160" s="26">
        <f t="shared" si="331"/>
        <v>49.45</v>
      </c>
      <c r="Y160" s="26">
        <f t="shared" si="331"/>
        <v>51.43</v>
      </c>
      <c r="Z160" s="26">
        <f t="shared" si="331"/>
        <v>53.49</v>
      </c>
      <c r="AA160" s="88">
        <f>Z160-ROUND(I160,2)</f>
        <v>-8.9999999999996305E-2</v>
      </c>
      <c r="AC160" s="84">
        <f>(U160/U158)-1</f>
        <v>2.4947540219165232E-2</v>
      </c>
      <c r="AD160" s="84">
        <f>(V160/V158)-1</f>
        <v>2.4882313382649679E-2</v>
      </c>
      <c r="AE160" s="84">
        <f>(W160/W158)-1</f>
        <v>2.5005389092476848E-2</v>
      </c>
      <c r="AF160" s="84">
        <f>(X160/X158)-1</f>
        <v>2.4870466321243567E-2</v>
      </c>
      <c r="AG160" s="84">
        <f>(Y160/Y158)-1</f>
        <v>2.4910322837784049E-2</v>
      </c>
      <c r="AH160" s="84">
        <f>(Z160/Z158)-1</f>
        <v>2.4908986395861366E-2</v>
      </c>
    </row>
    <row r="161" spans="1:34" s="4" customFormat="1" ht="11.25">
      <c r="A161" s="32"/>
      <c r="B161" s="28"/>
      <c r="C161" s="29"/>
      <c r="D161" s="43"/>
      <c r="E161" s="26"/>
      <c r="F161" s="26"/>
      <c r="G161" s="26"/>
      <c r="H161" s="26"/>
      <c r="I161" s="26"/>
      <c r="K161" s="75"/>
      <c r="L161" s="75"/>
      <c r="M161" s="75"/>
      <c r="N161" s="75"/>
      <c r="O161" s="75"/>
      <c r="P161" s="75"/>
      <c r="Q161" s="75"/>
      <c r="R161" s="32"/>
      <c r="S161" s="28"/>
      <c r="T161" s="29"/>
      <c r="U161" s="83"/>
      <c r="V161" s="83"/>
      <c r="W161" s="83"/>
      <c r="X161" s="83"/>
      <c r="Y161" s="83"/>
      <c r="Z161" s="83"/>
      <c r="AA161" s="87"/>
      <c r="AC161" s="89"/>
      <c r="AD161" s="74">
        <f>(V160/U160)-1</f>
        <v>4.0036396724294709E-2</v>
      </c>
      <c r="AE161" s="74">
        <f t="shared" ref="AE161" si="332">(W160/V160)-1</f>
        <v>4.0026246719160108E-2</v>
      </c>
      <c r="AF161" s="74">
        <f t="shared" ref="AF161" si="333">(X160/W160)-1</f>
        <v>3.9957939011566967E-2</v>
      </c>
      <c r="AG161" s="74">
        <f t="shared" ref="AG161" si="334">(Y160/X160)-1</f>
        <v>4.0040444893832072E-2</v>
      </c>
      <c r="AH161" s="74">
        <f t="shared" ref="AH161" si="335">(Z160/Y160)-1</f>
        <v>4.0054442932140777E-2</v>
      </c>
    </row>
    <row r="162" spans="1:34" s="4" customFormat="1" ht="11.25">
      <c r="A162" s="23">
        <v>64</v>
      </c>
      <c r="B162" s="42"/>
      <c r="C162" s="24" t="s">
        <v>6</v>
      </c>
      <c r="D162" s="26">
        <f>+'2013'!D160*1.0126</f>
        <v>45.155664221016139</v>
      </c>
      <c r="E162" s="26">
        <f t="shared" si="260"/>
        <v>46.961890789856788</v>
      </c>
      <c r="F162" s="26">
        <f t="shared" si="260"/>
        <v>48.840366421451058</v>
      </c>
      <c r="G162" s="26">
        <f t="shared" si="260"/>
        <v>50.793981078309102</v>
      </c>
      <c r="H162" s="26">
        <f t="shared" si="260"/>
        <v>52.825740321441465</v>
      </c>
      <c r="I162" s="26">
        <f t="shared" si="260"/>
        <v>54.938769934299124</v>
      </c>
      <c r="K162" s="80">
        <f>(D162/D160)-1</f>
        <v>2.5348542458808909E-2</v>
      </c>
      <c r="L162" s="80">
        <f>(E162/E160)-1</f>
        <v>2.5348542458808909E-2</v>
      </c>
      <c r="M162" s="80">
        <f>(F162/F160)-1</f>
        <v>2.5348542458808909E-2</v>
      </c>
      <c r="N162" s="80">
        <f>(G162/G160)-1</f>
        <v>2.5348542458808909E-2</v>
      </c>
      <c r="O162" s="80">
        <f>(H162/H160)-1</f>
        <v>2.5348542458808909E-2</v>
      </c>
      <c r="P162" s="80">
        <f>(I162/I160)-1</f>
        <v>2.5348542458808909E-2</v>
      </c>
      <c r="Q162" s="80"/>
      <c r="R162" s="23">
        <v>64</v>
      </c>
      <c r="S162" s="42"/>
      <c r="T162" s="24" t="s">
        <v>6</v>
      </c>
      <c r="U162" s="26">
        <f>ROUND(U160*(1+0.025),2)</f>
        <v>45.06</v>
      </c>
      <c r="V162" s="26">
        <f>ROUND(U162*(1+0.04),2)</f>
        <v>46.86</v>
      </c>
      <c r="W162" s="26">
        <f t="shared" ref="W162:Z162" si="336">ROUND(V162*(1+0.04),2)</f>
        <v>48.73</v>
      </c>
      <c r="X162" s="26">
        <f t="shared" si="336"/>
        <v>50.68</v>
      </c>
      <c r="Y162" s="26">
        <f t="shared" si="336"/>
        <v>52.71</v>
      </c>
      <c r="Z162" s="26">
        <f t="shared" si="336"/>
        <v>54.82</v>
      </c>
      <c r="AA162" s="88">
        <f>Z162-ROUND(I162,2)</f>
        <v>-0.11999999999999744</v>
      </c>
      <c r="AC162" s="84">
        <f>(U162/U160)-1</f>
        <v>2.5022747952684332E-2</v>
      </c>
      <c r="AD162" s="84">
        <f>(V162/V160)-1</f>
        <v>2.4934383202099841E-2</v>
      </c>
      <c r="AE162" s="84">
        <f>(W162/W160)-1</f>
        <v>2.4815983175604517E-2</v>
      </c>
      <c r="AF162" s="84">
        <f>(X162/X160)-1</f>
        <v>2.4873609706774547E-2</v>
      </c>
      <c r="AG162" s="84">
        <f>(Y162/Y160)-1</f>
        <v>2.4888197550068103E-2</v>
      </c>
      <c r="AH162" s="84">
        <f>(Z162/Z160)-1</f>
        <v>2.4864460646849773E-2</v>
      </c>
    </row>
    <row r="163" spans="1:34" s="4" customFormat="1" ht="11.25">
      <c r="A163" s="32"/>
      <c r="B163" s="28"/>
      <c r="C163" s="29"/>
      <c r="D163" s="43"/>
      <c r="E163" s="26"/>
      <c r="F163" s="26"/>
      <c r="G163" s="26"/>
      <c r="H163" s="26"/>
      <c r="I163" s="26"/>
      <c r="K163" s="75"/>
      <c r="L163" s="75"/>
      <c r="M163" s="75"/>
      <c r="N163" s="75"/>
      <c r="O163" s="75"/>
      <c r="P163" s="75"/>
      <c r="Q163" s="75"/>
      <c r="R163" s="32"/>
      <c r="S163" s="28"/>
      <c r="T163" s="29"/>
      <c r="U163" s="83"/>
      <c r="V163" s="83"/>
      <c r="W163" s="83"/>
      <c r="X163" s="83"/>
      <c r="Y163" s="83"/>
      <c r="Z163" s="83"/>
      <c r="AA163" s="87"/>
      <c r="AC163" s="89"/>
      <c r="AD163" s="74">
        <f>(V162/U162)-1</f>
        <v>3.9946737683089095E-2</v>
      </c>
      <c r="AE163" s="74">
        <f t="shared" ref="AE163" si="337">(W162/V162)-1</f>
        <v>3.9906103286384997E-2</v>
      </c>
      <c r="AF163" s="74">
        <f t="shared" ref="AF163" si="338">(X162/W162)-1</f>
        <v>4.0016416991586423E-2</v>
      </c>
      <c r="AG163" s="74">
        <f t="shared" ref="AG163" si="339">(Y162/X162)-1</f>
        <v>4.0055248618784622E-2</v>
      </c>
      <c r="AH163" s="74">
        <f t="shared" ref="AH163" si="340">(Z162/Y162)-1</f>
        <v>4.0030354771390719E-2</v>
      </c>
    </row>
    <row r="164" spans="1:34" s="4" customFormat="1" ht="11.25">
      <c r="A164" s="23">
        <v>65</v>
      </c>
      <c r="B164" s="42"/>
      <c r="C164" s="24" t="s">
        <v>6</v>
      </c>
      <c r="D164" s="26">
        <f>+'2013'!D162*1.0126</f>
        <v>46.271997081857073</v>
      </c>
      <c r="E164" s="26">
        <f t="shared" si="260"/>
        <v>48.122876965131354</v>
      </c>
      <c r="F164" s="26">
        <f t="shared" si="260"/>
        <v>50.047792043736607</v>
      </c>
      <c r="G164" s="26">
        <f t="shared" si="260"/>
        <v>52.049703725486076</v>
      </c>
      <c r="H164" s="26">
        <f t="shared" si="260"/>
        <v>54.13169187450552</v>
      </c>
      <c r="I164" s="26">
        <f t="shared" si="260"/>
        <v>56.296959549485742</v>
      </c>
      <c r="K164" s="80">
        <f>(D164/D162)-1</f>
        <v>2.4721878862793423E-2</v>
      </c>
      <c r="L164" s="80">
        <f>(E164/E162)-1</f>
        <v>2.4721878862793201E-2</v>
      </c>
      <c r="M164" s="80">
        <f>(F164/F162)-1</f>
        <v>2.4721878862793201E-2</v>
      </c>
      <c r="N164" s="80">
        <f>(G164/G162)-1</f>
        <v>2.4721878862793423E-2</v>
      </c>
      <c r="O164" s="80">
        <f>(H164/H162)-1</f>
        <v>2.4721878862793423E-2</v>
      </c>
      <c r="P164" s="80">
        <f>(I164/I162)-1</f>
        <v>2.4721878862793423E-2</v>
      </c>
      <c r="Q164" s="80"/>
      <c r="R164" s="23">
        <v>65</v>
      </c>
      <c r="S164" s="42"/>
      <c r="T164" s="24" t="s">
        <v>6</v>
      </c>
      <c r="U164" s="26">
        <f>ROUND(U162*(1+0.025),2)</f>
        <v>46.19</v>
      </c>
      <c r="V164" s="26">
        <f>ROUND(U164*(1+0.04),2)</f>
        <v>48.04</v>
      </c>
      <c r="W164" s="26">
        <f t="shared" ref="W164:Z164" si="341">ROUND(V164*(1+0.04),2)</f>
        <v>49.96</v>
      </c>
      <c r="X164" s="26">
        <f t="shared" si="341"/>
        <v>51.96</v>
      </c>
      <c r="Y164" s="26">
        <f t="shared" si="341"/>
        <v>54.04</v>
      </c>
      <c r="Z164" s="26">
        <f t="shared" si="341"/>
        <v>56.2</v>
      </c>
      <c r="AA164" s="88">
        <f>Z164-ROUND(I164,2)</f>
        <v>-9.9999999999994316E-2</v>
      </c>
      <c r="AC164" s="84">
        <f>(U164/U162)-1</f>
        <v>2.5077674212161449E-2</v>
      </c>
      <c r="AD164" s="84">
        <f>(V164/V162)-1</f>
        <v>2.5181391378574558E-2</v>
      </c>
      <c r="AE164" s="84">
        <f>(W164/W162)-1</f>
        <v>2.5241124563923689E-2</v>
      </c>
      <c r="AF164" s="84">
        <f>(X164/X162)-1</f>
        <v>2.5256511444356811E-2</v>
      </c>
      <c r="AG164" s="84">
        <f>(Y164/Y162)-1</f>
        <v>2.5232403718459473E-2</v>
      </c>
      <c r="AH164" s="84">
        <f>(Z164/Z162)-1</f>
        <v>2.5173294418095571E-2</v>
      </c>
    </row>
    <row r="165" spans="1:34" s="4" customFormat="1" ht="11.25">
      <c r="A165" s="32"/>
      <c r="B165" s="28"/>
      <c r="C165" s="29"/>
      <c r="D165" s="43"/>
      <c r="E165" s="26"/>
      <c r="F165" s="26"/>
      <c r="G165" s="26"/>
      <c r="H165" s="26"/>
      <c r="I165" s="26"/>
      <c r="K165" s="75"/>
      <c r="L165" s="75"/>
      <c r="M165" s="75"/>
      <c r="N165" s="75"/>
      <c r="O165" s="75"/>
      <c r="P165" s="75"/>
      <c r="Q165" s="75"/>
      <c r="R165" s="32"/>
      <c r="S165" s="28"/>
      <c r="T165" s="29"/>
      <c r="U165" s="83"/>
      <c r="V165" s="83"/>
      <c r="W165" s="83"/>
      <c r="X165" s="83"/>
      <c r="Y165" s="83"/>
      <c r="Z165" s="83"/>
      <c r="AA165" s="87"/>
      <c r="AC165" s="89"/>
      <c r="AD165" s="74">
        <f>(V164/U164)-1</f>
        <v>4.0051959298549544E-2</v>
      </c>
      <c r="AE165" s="74">
        <f t="shared" ref="AE165" si="342">(W164/V164)-1</f>
        <v>3.9966694421315507E-2</v>
      </c>
      <c r="AF165" s="74">
        <f t="shared" ref="AF165" si="343">(X164/W164)-1</f>
        <v>4.0032025620496459E-2</v>
      </c>
      <c r="AG165" s="74">
        <f t="shared" ref="AG165" si="344">(Y164/X164)-1</f>
        <v>4.0030792917628899E-2</v>
      </c>
      <c r="AH165" s="74">
        <f t="shared" ref="AH165" si="345">(Z164/Y164)-1</f>
        <v>3.9970392301998503E-2</v>
      </c>
    </row>
    <row r="166" spans="1:34" s="4" customFormat="1" ht="11.25">
      <c r="A166" s="23">
        <v>66</v>
      </c>
      <c r="B166" s="42"/>
      <c r="C166" s="24" t="s">
        <v>6</v>
      </c>
      <c r="D166" s="26">
        <f>+'2013'!D164*1.0126</f>
        <v>47.430192424979559</v>
      </c>
      <c r="E166" s="26">
        <f t="shared" si="260"/>
        <v>49.327400121978741</v>
      </c>
      <c r="F166" s="26">
        <f t="shared" si="260"/>
        <v>51.300496126857894</v>
      </c>
      <c r="G166" s="26">
        <f t="shared" si="260"/>
        <v>53.352515971932213</v>
      </c>
      <c r="H166" s="26">
        <f t="shared" si="260"/>
        <v>55.486616610809506</v>
      </c>
      <c r="I166" s="26">
        <f t="shared" si="260"/>
        <v>57.706081275241885</v>
      </c>
      <c r="K166" s="80">
        <f>(D166/D164)-1</f>
        <v>2.5030156815440519E-2</v>
      </c>
      <c r="L166" s="80">
        <f>(E166/E164)-1</f>
        <v>2.5030156815440519E-2</v>
      </c>
      <c r="M166" s="80">
        <f>(F166/F164)-1</f>
        <v>2.5030156815440519E-2</v>
      </c>
      <c r="N166" s="80">
        <f>(G166/G164)-1</f>
        <v>2.5030156815440519E-2</v>
      </c>
      <c r="O166" s="80">
        <f>(H166/H164)-1</f>
        <v>2.5030156815440519E-2</v>
      </c>
      <c r="P166" s="80">
        <f>(I166/I164)-1</f>
        <v>2.5030156815440519E-2</v>
      </c>
      <c r="Q166" s="80"/>
      <c r="R166" s="23">
        <v>66</v>
      </c>
      <c r="S166" s="42"/>
      <c r="T166" s="24" t="s">
        <v>6</v>
      </c>
      <c r="U166" s="26">
        <f>ROUND(U164*(1+0.025),2)</f>
        <v>47.34</v>
      </c>
      <c r="V166" s="26">
        <f>ROUND(U166*(1+0.04),2)</f>
        <v>49.23</v>
      </c>
      <c r="W166" s="26">
        <f t="shared" ref="W166:Z166" si="346">ROUND(V166*(1+0.04),2)</f>
        <v>51.2</v>
      </c>
      <c r="X166" s="26">
        <f t="shared" si="346"/>
        <v>53.25</v>
      </c>
      <c r="Y166" s="26">
        <f t="shared" si="346"/>
        <v>55.38</v>
      </c>
      <c r="Z166" s="26">
        <f t="shared" si="346"/>
        <v>57.6</v>
      </c>
      <c r="AA166" s="88">
        <f>Z166-ROUND(I166,2)</f>
        <v>-0.10999999999999943</v>
      </c>
      <c r="AC166" s="84">
        <f>(U166/U164)-1</f>
        <v>2.4897163888287555E-2</v>
      </c>
      <c r="AD166" s="84">
        <f>(V166/V164)-1</f>
        <v>2.4771024146544418E-2</v>
      </c>
      <c r="AE166" s="84">
        <f>(W166/W164)-1</f>
        <v>2.4819855884707698E-2</v>
      </c>
      <c r="AF166" s="84">
        <f>(X166/X164)-1</f>
        <v>2.4826789838337193E-2</v>
      </c>
      <c r="AG166" s="84">
        <f>(Y166/Y164)-1</f>
        <v>2.4796447076239847E-2</v>
      </c>
      <c r="AH166" s="84">
        <f>(Z166/Z164)-1</f>
        <v>2.4911032028469782E-2</v>
      </c>
    </row>
    <row r="167" spans="1:34" s="4" customFormat="1" ht="11.25">
      <c r="A167" s="32"/>
      <c r="B167" s="28"/>
      <c r="C167" s="29"/>
      <c r="D167" s="43"/>
      <c r="E167" s="26"/>
      <c r="F167" s="26"/>
      <c r="G167" s="26"/>
      <c r="H167" s="26"/>
      <c r="I167" s="26"/>
      <c r="K167" s="75"/>
      <c r="L167" s="75"/>
      <c r="M167" s="75"/>
      <c r="N167" s="75"/>
      <c r="O167" s="75"/>
      <c r="P167" s="75"/>
      <c r="Q167" s="75"/>
      <c r="R167" s="32"/>
      <c r="S167" s="28"/>
      <c r="T167" s="29"/>
      <c r="U167" s="83"/>
      <c r="V167" s="83"/>
      <c r="W167" s="83"/>
      <c r="X167" s="83"/>
      <c r="Y167" s="83"/>
      <c r="Z167" s="83"/>
      <c r="AA167" s="87"/>
      <c r="AC167" s="89"/>
      <c r="AD167" s="74">
        <f>(V166/U166)-1</f>
        <v>3.9923954372623527E-2</v>
      </c>
      <c r="AE167" s="74">
        <f t="shared" ref="AE167" si="347">(W166/V166)-1</f>
        <v>4.0016250253910313E-2</v>
      </c>
      <c r="AF167" s="74">
        <f t="shared" ref="AF167" si="348">(X166/W166)-1</f>
        <v>4.00390625E-2</v>
      </c>
      <c r="AG167" s="74">
        <f t="shared" ref="AG167" si="349">(Y166/X166)-1</f>
        <v>4.0000000000000036E-2</v>
      </c>
      <c r="AH167" s="74">
        <f t="shared" ref="AH167" si="350">(Z166/Y166)-1</f>
        <v>4.008667388949072E-2</v>
      </c>
    </row>
    <row r="168" spans="1:34" s="4" customFormat="1" ht="11.25">
      <c r="A168" s="23">
        <v>67</v>
      </c>
      <c r="B168" s="42"/>
      <c r="C168" s="24" t="s">
        <v>6</v>
      </c>
      <c r="D168" s="26">
        <f>+'2013'!D166*1.0126</f>
        <v>48.630250250383568</v>
      </c>
      <c r="E168" s="26">
        <f t="shared" si="260"/>
        <v>50.575460260398913</v>
      </c>
      <c r="F168" s="26">
        <f t="shared" si="260"/>
        <v>52.59847867081487</v>
      </c>
      <c r="G168" s="26">
        <f t="shared" si="260"/>
        <v>54.702417817647465</v>
      </c>
      <c r="H168" s="26">
        <f t="shared" si="260"/>
        <v>56.890514530353364</v>
      </c>
      <c r="I168" s="26">
        <f t="shared" si="260"/>
        <v>59.166135111567499</v>
      </c>
      <c r="K168" s="80">
        <f>(D168/D166)-1</f>
        <v>2.5301559282141728E-2</v>
      </c>
      <c r="L168" s="80">
        <f>(E168/E166)-1</f>
        <v>2.5301559282141728E-2</v>
      </c>
      <c r="M168" s="80">
        <f>(F168/F166)-1</f>
        <v>2.5301559282141728E-2</v>
      </c>
      <c r="N168" s="80">
        <f>(G168/G166)-1</f>
        <v>2.5301559282141728E-2</v>
      </c>
      <c r="O168" s="80">
        <f>(H168/H166)-1</f>
        <v>2.5301559282141506E-2</v>
      </c>
      <c r="P168" s="80">
        <f>(I168/I166)-1</f>
        <v>2.5301559282141506E-2</v>
      </c>
      <c r="Q168" s="80"/>
      <c r="R168" s="23">
        <v>67</v>
      </c>
      <c r="S168" s="42"/>
      <c r="T168" s="24" t="s">
        <v>6</v>
      </c>
      <c r="U168" s="26">
        <f>ROUND(U166*(1+0.025),2)</f>
        <v>48.52</v>
      </c>
      <c r="V168" s="26">
        <f>ROUND(U168*(1+0.04),2)</f>
        <v>50.46</v>
      </c>
      <c r="W168" s="26">
        <f t="shared" ref="W168:Z168" si="351">ROUND(V168*(1+0.04),2)</f>
        <v>52.48</v>
      </c>
      <c r="X168" s="26">
        <f t="shared" si="351"/>
        <v>54.58</v>
      </c>
      <c r="Y168" s="26">
        <f t="shared" si="351"/>
        <v>56.76</v>
      </c>
      <c r="Z168" s="26">
        <f t="shared" si="351"/>
        <v>59.03</v>
      </c>
      <c r="AA168" s="88">
        <f>Z168-ROUND(I168,2)</f>
        <v>-0.14000000000000057</v>
      </c>
      <c r="AC168" s="84">
        <f>(U168/U166)-1</f>
        <v>2.4926066751161713E-2</v>
      </c>
      <c r="AD168" s="84">
        <f>(V168/V166)-1</f>
        <v>2.4984765386959262E-2</v>
      </c>
      <c r="AE168" s="84">
        <f>(W168/W166)-1</f>
        <v>2.4999999999999911E-2</v>
      </c>
      <c r="AF168" s="84">
        <f>(X168/X166)-1</f>
        <v>2.4976525821596152E-2</v>
      </c>
      <c r="AG168" s="84">
        <f>(Y168/Y166)-1</f>
        <v>2.4918743228602214E-2</v>
      </c>
      <c r="AH168" s="84">
        <f>(Z168/Z166)-1</f>
        <v>2.4826388888888884E-2</v>
      </c>
    </row>
    <row r="169" spans="1:34" s="4" customFormat="1" ht="11.25">
      <c r="A169" s="32"/>
      <c r="B169" s="28"/>
      <c r="C169" s="29"/>
      <c r="D169" s="43"/>
      <c r="E169" s="26"/>
      <c r="F169" s="26"/>
      <c r="G169" s="26"/>
      <c r="H169" s="26"/>
      <c r="I169" s="26"/>
      <c r="K169" s="75"/>
      <c r="L169" s="75"/>
      <c r="M169" s="75"/>
      <c r="N169" s="75"/>
      <c r="O169" s="75"/>
      <c r="P169" s="75"/>
      <c r="Q169" s="75"/>
      <c r="R169" s="32"/>
      <c r="S169" s="28"/>
      <c r="T169" s="29"/>
      <c r="U169" s="83"/>
      <c r="V169" s="83"/>
      <c r="W169" s="83"/>
      <c r="X169" s="83"/>
      <c r="Y169" s="83"/>
      <c r="Z169" s="83"/>
      <c r="AA169" s="87"/>
      <c r="AC169" s="89"/>
      <c r="AD169" s="74">
        <f>(V168/U168)-1</f>
        <v>3.9983511953833428E-2</v>
      </c>
      <c r="AE169" s="74">
        <f t="shared" ref="AE169" si="352">(W168/V168)-1</f>
        <v>4.0031708283789103E-2</v>
      </c>
      <c r="AF169" s="74">
        <f t="shared" ref="AF169" si="353">(X168/W168)-1</f>
        <v>4.0015243902439046E-2</v>
      </c>
      <c r="AG169" s="74">
        <f t="shared" ref="AG169" si="354">(Y168/X168)-1</f>
        <v>3.9941370465371939E-2</v>
      </c>
      <c r="AH169" s="74">
        <f t="shared" ref="AH169" si="355">(Z168/Y168)-1</f>
        <v>3.9992952783650448E-2</v>
      </c>
    </row>
    <row r="170" spans="1:34" s="4" customFormat="1" ht="11.25">
      <c r="A170" s="23">
        <v>68</v>
      </c>
      <c r="B170" s="42"/>
      <c r="C170" s="24" t="s">
        <v>6</v>
      </c>
      <c r="D170" s="26">
        <f>+'2013'!D168*1.0126</f>
        <v>49.83030807578757</v>
      </c>
      <c r="E170" s="26">
        <f t="shared" si="260"/>
        <v>51.823520398819078</v>
      </c>
      <c r="F170" s="26">
        <f t="shared" si="260"/>
        <v>53.89646121477184</v>
      </c>
      <c r="G170" s="26">
        <f t="shared" si="260"/>
        <v>56.052319663362717</v>
      </c>
      <c r="H170" s="26">
        <f t="shared" si="260"/>
        <v>58.29441244989723</v>
      </c>
      <c r="I170" s="26">
        <f t="shared" si="260"/>
        <v>60.62618894789312</v>
      </c>
      <c r="K170" s="80">
        <f>(D170/D168)-1</f>
        <v>2.4677187948349832E-2</v>
      </c>
      <c r="L170" s="80">
        <f>(E170/E168)-1</f>
        <v>2.4677187948349832E-2</v>
      </c>
      <c r="M170" s="80">
        <f>(F170/F168)-1</f>
        <v>2.4677187948349832E-2</v>
      </c>
      <c r="N170" s="80">
        <f>(G170/G168)-1</f>
        <v>2.4677187948349832E-2</v>
      </c>
      <c r="O170" s="80">
        <f>(H170/H168)-1</f>
        <v>2.4677187948350054E-2</v>
      </c>
      <c r="P170" s="80">
        <f>(I170/I168)-1</f>
        <v>2.4677187948350054E-2</v>
      </c>
      <c r="Q170" s="80"/>
      <c r="R170" s="23">
        <v>68</v>
      </c>
      <c r="S170" s="42"/>
      <c r="T170" s="24" t="s">
        <v>6</v>
      </c>
      <c r="U170" s="26">
        <f>ROUND(U168*(1+0.025),2)</f>
        <v>49.73</v>
      </c>
      <c r="V170" s="26">
        <f>ROUND(U170*(1+0.04),2)</f>
        <v>51.72</v>
      </c>
      <c r="W170" s="26">
        <f t="shared" ref="W170:Z170" si="356">ROUND(V170*(1+0.04),2)</f>
        <v>53.79</v>
      </c>
      <c r="X170" s="26">
        <f t="shared" si="356"/>
        <v>55.94</v>
      </c>
      <c r="Y170" s="26">
        <f t="shared" si="356"/>
        <v>58.18</v>
      </c>
      <c r="Z170" s="26">
        <f t="shared" si="356"/>
        <v>60.51</v>
      </c>
      <c r="AA170" s="88">
        <f>Z170-ROUND(I170,2)</f>
        <v>-0.12000000000000455</v>
      </c>
      <c r="AC170" s="84">
        <f>(U170/U168)-1</f>
        <v>2.4938169826875356E-2</v>
      </c>
      <c r="AD170" s="84">
        <f>(V170/V168)-1</f>
        <v>2.4970273483947647E-2</v>
      </c>
      <c r="AE170" s="84">
        <f>(W170/W168)-1</f>
        <v>2.4961890243902385E-2</v>
      </c>
      <c r="AF170" s="84">
        <f>(X170/X168)-1</f>
        <v>2.4917552216929373E-2</v>
      </c>
      <c r="AG170" s="84">
        <f>(Y170/Y168)-1</f>
        <v>2.5017618040873879E-2</v>
      </c>
      <c r="AH170" s="84">
        <f>(Z170/Z168)-1</f>
        <v>2.5071997289513703E-2</v>
      </c>
    </row>
    <row r="171" spans="1:34" s="4" customFormat="1" ht="11.25">
      <c r="A171" s="32"/>
      <c r="B171" s="28"/>
      <c r="C171" s="29"/>
      <c r="D171" s="43"/>
      <c r="E171" s="26"/>
      <c r="F171" s="26"/>
      <c r="G171" s="26"/>
      <c r="H171" s="26"/>
      <c r="I171" s="26"/>
      <c r="K171" s="75"/>
      <c r="L171" s="75"/>
      <c r="M171" s="75"/>
      <c r="N171" s="75"/>
      <c r="O171" s="75"/>
      <c r="P171" s="75"/>
      <c r="Q171" s="75"/>
      <c r="R171" s="32"/>
      <c r="S171" s="28"/>
      <c r="T171" s="29"/>
      <c r="U171" s="83"/>
      <c r="V171" s="83"/>
      <c r="W171" s="83"/>
      <c r="X171" s="83"/>
      <c r="Y171" s="83"/>
      <c r="Z171" s="83"/>
      <c r="AA171" s="87"/>
      <c r="AC171" s="89"/>
      <c r="AD171" s="74">
        <f>(V170/U170)-1</f>
        <v>4.0016086869093082E-2</v>
      </c>
      <c r="AE171" s="74">
        <f t="shared" ref="AE171" si="357">(W170/V170)-1</f>
        <v>4.0023201856148605E-2</v>
      </c>
      <c r="AF171" s="74">
        <f t="shared" ref="AF171" si="358">(X170/W170)-1</f>
        <v>3.997025469418114E-2</v>
      </c>
      <c r="AG171" s="74">
        <f t="shared" ref="AG171" si="359">(Y170/X170)-1</f>
        <v>4.0042903110475647E-2</v>
      </c>
      <c r="AH171" s="74">
        <f t="shared" ref="AH171" si="360">(Z170/Y170)-1</f>
        <v>4.0048126503953174E-2</v>
      </c>
    </row>
    <row r="172" spans="1:34" s="4" customFormat="1" ht="11.25">
      <c r="A172" s="23">
        <v>69</v>
      </c>
      <c r="B172" s="28"/>
      <c r="C172" s="24" t="s">
        <v>6</v>
      </c>
      <c r="D172" s="26">
        <f>+'2013'!D170*1.0126</f>
        <v>51.086182544233644</v>
      </c>
      <c r="E172" s="26">
        <f t="shared" si="260"/>
        <v>53.129629846002992</v>
      </c>
      <c r="F172" s="26">
        <f t="shared" si="260"/>
        <v>55.254815039843116</v>
      </c>
      <c r="G172" s="26">
        <f t="shared" si="260"/>
        <v>57.465007641436841</v>
      </c>
      <c r="H172" s="26">
        <f t="shared" si="260"/>
        <v>59.763607947094314</v>
      </c>
      <c r="I172" s="26">
        <f t="shared" si="260"/>
        <v>62.154152264978087</v>
      </c>
      <c r="K172" s="80">
        <f>(D172/D170)-1</f>
        <v>2.5203024362923765E-2</v>
      </c>
      <c r="L172" s="80">
        <f>(E172/E170)-1</f>
        <v>2.5203024362923765E-2</v>
      </c>
      <c r="M172" s="80">
        <f>(F172/F170)-1</f>
        <v>2.5203024362923765E-2</v>
      </c>
      <c r="N172" s="80">
        <f>(G172/G170)-1</f>
        <v>2.5203024362923765E-2</v>
      </c>
      <c r="O172" s="80">
        <f>(H172/H170)-1</f>
        <v>2.5203024362923765E-2</v>
      </c>
      <c r="P172" s="80">
        <f>(I172/I170)-1</f>
        <v>2.5203024362923765E-2</v>
      </c>
      <c r="Q172" s="80"/>
      <c r="R172" s="23">
        <v>69</v>
      </c>
      <c r="S172" s="28"/>
      <c r="T172" s="24" t="s">
        <v>6</v>
      </c>
      <c r="U172" s="26">
        <f>ROUND(U170*(1+0.025),2)</f>
        <v>50.97</v>
      </c>
      <c r="V172" s="26">
        <f>ROUND(U172*(1+0.04),2)</f>
        <v>53.01</v>
      </c>
      <c r="W172" s="26">
        <f t="shared" ref="W172:Z172" si="361">ROUND(V172*(1+0.04),2)</f>
        <v>55.13</v>
      </c>
      <c r="X172" s="26">
        <f t="shared" si="361"/>
        <v>57.34</v>
      </c>
      <c r="Y172" s="26">
        <f t="shared" si="361"/>
        <v>59.63</v>
      </c>
      <c r="Z172" s="26">
        <f t="shared" si="361"/>
        <v>62.02</v>
      </c>
      <c r="AA172" s="88">
        <f>Z172-ROUND(I172,2)</f>
        <v>-0.12999999999999545</v>
      </c>
      <c r="AC172" s="84">
        <f>(U172/U170)-1</f>
        <v>2.4934647094309259E-2</v>
      </c>
      <c r="AD172" s="84">
        <f>(V172/V170)-1</f>
        <v>2.4941995359628821E-2</v>
      </c>
      <c r="AE172" s="84">
        <f>(W172/W170)-1</f>
        <v>2.4911693623350217E-2</v>
      </c>
      <c r="AF172" s="84">
        <f>(X172/X170)-1</f>
        <v>2.5026814444047307E-2</v>
      </c>
      <c r="AG172" s="84">
        <f>(Y172/Y170)-1</f>
        <v>2.4922653832932351E-2</v>
      </c>
      <c r="AH172" s="84">
        <f>(Z172/Z170)-1</f>
        <v>2.4954552966451882E-2</v>
      </c>
    </row>
    <row r="173" spans="1:34" s="4" customFormat="1" ht="11.25">
      <c r="A173" s="32"/>
      <c r="B173" s="28"/>
      <c r="C173" s="29"/>
      <c r="D173" s="43"/>
      <c r="E173" s="26"/>
      <c r="F173" s="26"/>
      <c r="G173" s="26"/>
      <c r="H173" s="26"/>
      <c r="I173" s="26"/>
      <c r="K173" s="75"/>
      <c r="L173" s="75"/>
      <c r="M173" s="75"/>
      <c r="N173" s="75"/>
      <c r="O173" s="75"/>
      <c r="P173" s="75"/>
      <c r="Q173" s="75"/>
      <c r="R173" s="32"/>
      <c r="S173" s="28"/>
      <c r="T173" s="29"/>
      <c r="U173" s="83"/>
      <c r="V173" s="83"/>
      <c r="W173" s="83"/>
      <c r="X173" s="83"/>
      <c r="Y173" s="83"/>
      <c r="Z173" s="83"/>
      <c r="AA173" s="87"/>
      <c r="AC173" s="89"/>
      <c r="AD173" s="74">
        <f>(V172/U172)-1</f>
        <v>4.0023543260741645E-2</v>
      </c>
      <c r="AE173" s="74">
        <f t="shared" ref="AE173" si="362">(W172/V172)-1</f>
        <v>3.9992454253914511E-2</v>
      </c>
      <c r="AF173" s="74">
        <f t="shared" ref="AF173" si="363">(X172/W172)-1</f>
        <v>4.0087066932704474E-2</v>
      </c>
      <c r="AG173" s="74">
        <f t="shared" ref="AG173" si="364">(Y172/X172)-1</f>
        <v>3.9937216602720538E-2</v>
      </c>
      <c r="AH173" s="74">
        <f t="shared" ref="AH173" si="365">(Z172/Y172)-1</f>
        <v>4.0080496394432341E-2</v>
      </c>
    </row>
    <row r="174" spans="1:34" s="4" customFormat="1" ht="11.25">
      <c r="A174" s="23">
        <v>70</v>
      </c>
      <c r="B174" s="42"/>
      <c r="C174" s="24" t="s">
        <v>6</v>
      </c>
      <c r="D174" s="26">
        <f>+'2013'!D172*1.0126</f>
        <v>52.35601117344023</v>
      </c>
      <c r="E174" s="26">
        <f t="shared" si="260"/>
        <v>54.450251620377841</v>
      </c>
      <c r="F174" s="26">
        <f t="shared" si="260"/>
        <v>56.62826168519296</v>
      </c>
      <c r="G174" s="26">
        <f t="shared" si="260"/>
        <v>58.893392152600683</v>
      </c>
      <c r="H174" s="26">
        <f t="shared" si="260"/>
        <v>61.249127838704709</v>
      </c>
      <c r="I174" s="26">
        <f t="shared" si="260"/>
        <v>63.699092952252897</v>
      </c>
      <c r="K174" s="80">
        <f>(D174/D172)-1</f>
        <v>2.4856596558317623E-2</v>
      </c>
      <c r="L174" s="80">
        <f>(E174/E172)-1</f>
        <v>2.4856596558317623E-2</v>
      </c>
      <c r="M174" s="80">
        <f>(F174/F172)-1</f>
        <v>2.4856596558317623E-2</v>
      </c>
      <c r="N174" s="80">
        <f>(G174/G172)-1</f>
        <v>2.4856596558317845E-2</v>
      </c>
      <c r="O174" s="80">
        <f>(H174/H172)-1</f>
        <v>2.4856596558317623E-2</v>
      </c>
      <c r="P174" s="80">
        <f>(I174/I172)-1</f>
        <v>2.4856596558317623E-2</v>
      </c>
      <c r="Q174" s="80"/>
      <c r="R174" s="23">
        <v>70</v>
      </c>
      <c r="S174" s="42"/>
      <c r="T174" s="24" t="s">
        <v>6</v>
      </c>
      <c r="U174" s="26">
        <f>ROUND(U172*(1+0.025),2)</f>
        <v>52.24</v>
      </c>
      <c r="V174" s="26">
        <f>ROUND(U174*(1+0.04),2)</f>
        <v>54.33</v>
      </c>
      <c r="W174" s="26">
        <f t="shared" ref="W174:Z174" si="366">ROUND(V174*(1+0.04),2)</f>
        <v>56.5</v>
      </c>
      <c r="X174" s="26">
        <f t="shared" si="366"/>
        <v>58.76</v>
      </c>
      <c r="Y174" s="26">
        <f t="shared" si="366"/>
        <v>61.11</v>
      </c>
      <c r="Z174" s="26">
        <f t="shared" si="366"/>
        <v>63.55</v>
      </c>
      <c r="AA174" s="88">
        <f>Z174-ROUND(I174,2)</f>
        <v>-0.15000000000000568</v>
      </c>
      <c r="AC174" s="84">
        <f>(U174/U172)-1</f>
        <v>2.491661761820696E-2</v>
      </c>
      <c r="AD174" s="84">
        <f>(V174/V172)-1</f>
        <v>2.4900962082625933E-2</v>
      </c>
      <c r="AE174" s="84">
        <f>(W174/W172)-1</f>
        <v>2.4850353709414019E-2</v>
      </c>
      <c r="AF174" s="84">
        <f>(X174/X172)-1</f>
        <v>2.4764562260202183E-2</v>
      </c>
      <c r="AG174" s="84">
        <f>(Y174/Y172)-1</f>
        <v>2.4819721616635926E-2</v>
      </c>
      <c r="AH174" s="84">
        <f>(Z174/Z172)-1</f>
        <v>2.4669461464043696E-2</v>
      </c>
    </row>
    <row r="175" spans="1:34" s="4" customFormat="1" ht="11.25">
      <c r="A175" s="32"/>
      <c r="B175" s="28"/>
      <c r="C175" s="29"/>
      <c r="D175" s="43"/>
      <c r="E175" s="26"/>
      <c r="F175" s="26"/>
      <c r="G175" s="26"/>
      <c r="H175" s="26"/>
      <c r="I175" s="26"/>
      <c r="K175" s="75"/>
      <c r="L175" s="75"/>
      <c r="M175" s="75"/>
      <c r="N175" s="75"/>
      <c r="O175" s="75"/>
      <c r="P175" s="75"/>
      <c r="Q175" s="75"/>
      <c r="R175" s="32"/>
      <c r="S175" s="28"/>
      <c r="T175" s="29"/>
      <c r="U175" s="83"/>
      <c r="V175" s="83"/>
      <c r="W175" s="83"/>
      <c r="X175" s="83"/>
      <c r="Y175" s="83"/>
      <c r="Z175" s="83"/>
      <c r="AA175" s="87"/>
      <c r="AC175" s="89"/>
      <c r="AD175" s="74">
        <f>(V174/U174)-1</f>
        <v>4.0007656967840699E-2</v>
      </c>
      <c r="AE175" s="74">
        <f t="shared" ref="AE175" si="367">(W174/V174)-1</f>
        <v>3.99411006810233E-2</v>
      </c>
      <c r="AF175" s="74">
        <f t="shared" ref="AF175" si="368">(X174/W174)-1</f>
        <v>4.0000000000000036E-2</v>
      </c>
      <c r="AG175" s="74">
        <f t="shared" ref="AG175" si="369">(Y174/X174)-1</f>
        <v>3.9993192648059894E-2</v>
      </c>
      <c r="AH175" s="74">
        <f t="shared" ref="AH175" si="370">(Z174/Y174)-1</f>
        <v>3.9927998690885147E-2</v>
      </c>
    </row>
    <row r="176" spans="1:34" s="4" customFormat="1" ht="11.25">
      <c r="A176" s="23">
        <v>71</v>
      </c>
      <c r="B176" s="42"/>
      <c r="C176" s="24" t="s">
        <v>6</v>
      </c>
      <c r="D176" s="26">
        <f>+'2013'!D174*1.0126</f>
        <v>53.667702284928332</v>
      </c>
      <c r="E176" s="26">
        <f t="shared" si="260"/>
        <v>55.814410376325469</v>
      </c>
      <c r="F176" s="26">
        <f t="shared" si="260"/>
        <v>58.046986791378487</v>
      </c>
      <c r="G176" s="26">
        <f t="shared" si="260"/>
        <v>60.368866263033631</v>
      </c>
      <c r="H176" s="26">
        <f t="shared" si="260"/>
        <v>62.783620913554977</v>
      </c>
      <c r="I176" s="26">
        <f t="shared" si="260"/>
        <v>65.294965750097177</v>
      </c>
      <c r="K176" s="80">
        <f>(D176/D174)-1</f>
        <v>2.505330490405111E-2</v>
      </c>
      <c r="L176" s="80">
        <f>(E176/E174)-1</f>
        <v>2.505330490405111E-2</v>
      </c>
      <c r="M176" s="80">
        <f>(F176/F174)-1</f>
        <v>2.5053304904050888E-2</v>
      </c>
      <c r="N176" s="80">
        <f>(G176/G174)-1</f>
        <v>2.5053304904050888E-2</v>
      </c>
      <c r="O176" s="80">
        <f>(H176/H174)-1</f>
        <v>2.505330490405111E-2</v>
      </c>
      <c r="P176" s="80">
        <f>(I176/I174)-1</f>
        <v>2.505330490405111E-2</v>
      </c>
      <c r="Q176" s="80"/>
      <c r="R176" s="23">
        <v>71</v>
      </c>
      <c r="S176" s="42"/>
      <c r="T176" s="24" t="s">
        <v>6</v>
      </c>
      <c r="U176" s="26">
        <f>ROUND(U174*(1+0.025),2)</f>
        <v>53.55</v>
      </c>
      <c r="V176" s="26">
        <f>ROUND(U176*(1+0.04),2)</f>
        <v>55.69</v>
      </c>
      <c r="W176" s="26">
        <f t="shared" ref="W176:Z176" si="371">ROUND(V176*(1+0.04),2)</f>
        <v>57.92</v>
      </c>
      <c r="X176" s="26">
        <f t="shared" si="371"/>
        <v>60.24</v>
      </c>
      <c r="Y176" s="26">
        <f t="shared" si="371"/>
        <v>62.65</v>
      </c>
      <c r="Z176" s="26">
        <f t="shared" si="371"/>
        <v>65.16</v>
      </c>
      <c r="AA176" s="88">
        <f>Z176-ROUND(I176,2)</f>
        <v>-0.13000000000000966</v>
      </c>
      <c r="AC176" s="84">
        <f>(U176/U174)-1</f>
        <v>2.5076569678407212E-2</v>
      </c>
      <c r="AD176" s="84">
        <f>(V176/V174)-1</f>
        <v>2.5032210565065327E-2</v>
      </c>
      <c r="AE176" s="84">
        <f>(W176/W174)-1</f>
        <v>2.5132743362831889E-2</v>
      </c>
      <c r="AF176" s="84">
        <f>(X176/X174)-1</f>
        <v>2.5187202178352797E-2</v>
      </c>
      <c r="AG176" s="84">
        <f>(Y176/Y174)-1</f>
        <v>2.5200458190148822E-2</v>
      </c>
      <c r="AH176" s="84">
        <f>(Z176/Z174)-1</f>
        <v>2.5334382376081876E-2</v>
      </c>
    </row>
    <row r="177" spans="1:34" s="4" customFormat="1" ht="11.25">
      <c r="A177" s="32"/>
      <c r="B177" s="28"/>
      <c r="C177" s="29"/>
      <c r="D177" s="43"/>
      <c r="E177" s="26"/>
      <c r="F177" s="26"/>
      <c r="G177" s="26"/>
      <c r="H177" s="26"/>
      <c r="I177" s="26"/>
      <c r="K177" s="75"/>
      <c r="L177" s="75"/>
      <c r="M177" s="75"/>
      <c r="N177" s="75"/>
      <c r="O177" s="75"/>
      <c r="P177" s="75"/>
      <c r="Q177" s="75"/>
      <c r="R177" s="32"/>
      <c r="S177" s="28"/>
      <c r="T177" s="29"/>
      <c r="U177" s="83"/>
      <c r="V177" s="83"/>
      <c r="W177" s="83"/>
      <c r="X177" s="83"/>
      <c r="Y177" s="83"/>
      <c r="Z177" s="83"/>
      <c r="AA177" s="87"/>
      <c r="AC177" s="89"/>
      <c r="AD177" s="74">
        <f>(V176/U176)-1</f>
        <v>3.996265172735769E-2</v>
      </c>
      <c r="AE177" s="74">
        <f t="shared" ref="AE177" si="372">(W176/V176)-1</f>
        <v>4.0043095708385712E-2</v>
      </c>
      <c r="AF177" s="74">
        <f t="shared" ref="AF177" si="373">(X176/W176)-1</f>
        <v>4.0055248618784622E-2</v>
      </c>
      <c r="AG177" s="74">
        <f t="shared" ref="AG177" si="374">(Y176/X176)-1</f>
        <v>4.0006640106241553E-2</v>
      </c>
      <c r="AH177" s="74">
        <f t="shared" ref="AH177" si="375">(Z176/Y176)-1</f>
        <v>4.0063846767757427E-2</v>
      </c>
    </row>
    <row r="178" spans="1:34" s="4" customFormat="1" ht="11.25">
      <c r="A178" s="23">
        <v>72</v>
      </c>
      <c r="B178" s="42"/>
      <c r="C178" s="24" t="s">
        <v>6</v>
      </c>
      <c r="D178" s="26">
        <f>+'2013'!D176*1.0126</f>
        <v>55.021255878697957</v>
      </c>
      <c r="E178" s="26">
        <f t="shared" si="260"/>
        <v>57.222106113845875</v>
      </c>
      <c r="F178" s="26">
        <f t="shared" si="260"/>
        <v>59.51099035839971</v>
      </c>
      <c r="G178" s="26">
        <f t="shared" si="260"/>
        <v>61.8914299727357</v>
      </c>
      <c r="H178" s="26">
        <f t="shared" si="260"/>
        <v>64.367087171645124</v>
      </c>
      <c r="I178" s="26">
        <f t="shared" si="260"/>
        <v>66.941770658510933</v>
      </c>
      <c r="K178" s="80">
        <f>(D178/D176)-1</f>
        <v>2.5221008840353276E-2</v>
      </c>
      <c r="L178" s="80">
        <f>(E178/E176)-1</f>
        <v>2.5221008840353276E-2</v>
      </c>
      <c r="M178" s="80">
        <f>(F178/F176)-1</f>
        <v>2.5221008840353276E-2</v>
      </c>
      <c r="N178" s="80">
        <f>(G178/G176)-1</f>
        <v>2.5221008840353276E-2</v>
      </c>
      <c r="O178" s="80">
        <f>(H178/H176)-1</f>
        <v>2.5221008840353054E-2</v>
      </c>
      <c r="P178" s="80">
        <f>(I178/I176)-1</f>
        <v>2.5221008840353054E-2</v>
      </c>
      <c r="Q178" s="80"/>
      <c r="R178" s="23">
        <v>72</v>
      </c>
      <c r="S178" s="42"/>
      <c r="T178" s="24" t="s">
        <v>6</v>
      </c>
      <c r="U178" s="26">
        <f>ROUND(U176*(1+0.025),2)</f>
        <v>54.89</v>
      </c>
      <c r="V178" s="26">
        <f>ROUND(U178*(1+0.04),2)</f>
        <v>57.09</v>
      </c>
      <c r="W178" s="26">
        <f t="shared" ref="W178:Z178" si="376">ROUND(V178*(1+0.04),2)</f>
        <v>59.37</v>
      </c>
      <c r="X178" s="26">
        <f t="shared" si="376"/>
        <v>61.74</v>
      </c>
      <c r="Y178" s="26">
        <f t="shared" si="376"/>
        <v>64.209999999999994</v>
      </c>
      <c r="Z178" s="26">
        <f t="shared" si="376"/>
        <v>66.78</v>
      </c>
      <c r="AA178" s="88">
        <f>Z178-ROUND(I178,2)</f>
        <v>-0.15999999999999659</v>
      </c>
      <c r="AC178" s="84">
        <f>(U178/U176)-1</f>
        <v>2.5023342670401627E-2</v>
      </c>
      <c r="AD178" s="84">
        <f>(V178/V176)-1</f>
        <v>2.5139163224995542E-2</v>
      </c>
      <c r="AE178" s="84">
        <f>(W178/W176)-1</f>
        <v>2.5034530386740306E-2</v>
      </c>
      <c r="AF178" s="84">
        <f>(X178/X176)-1</f>
        <v>2.490039840637448E-2</v>
      </c>
      <c r="AG178" s="84">
        <f>(Y178/Y176)-1</f>
        <v>2.4900239425379E-2</v>
      </c>
      <c r="AH178" s="84">
        <f>(Z178/Z176)-1</f>
        <v>2.4861878453038777E-2</v>
      </c>
    </row>
    <row r="179" spans="1:34" s="4" customFormat="1" ht="11.25">
      <c r="A179" s="32"/>
      <c r="B179" s="28"/>
      <c r="C179" s="29"/>
      <c r="D179" s="43"/>
      <c r="E179" s="26"/>
      <c r="F179" s="26"/>
      <c r="G179" s="26"/>
      <c r="H179" s="26"/>
      <c r="I179" s="26"/>
      <c r="K179" s="75"/>
      <c r="L179" s="75"/>
      <c r="M179" s="75"/>
      <c r="N179" s="75"/>
      <c r="O179" s="75"/>
      <c r="P179" s="75"/>
      <c r="Q179" s="75"/>
      <c r="R179" s="32"/>
      <c r="S179" s="28"/>
      <c r="T179" s="29"/>
      <c r="U179" s="83"/>
      <c r="V179" s="83"/>
      <c r="W179" s="83"/>
      <c r="X179" s="83"/>
      <c r="Y179" s="83"/>
      <c r="Z179" s="83"/>
      <c r="AA179" s="87"/>
      <c r="AC179" s="89"/>
      <c r="AD179" s="74">
        <f>(V178/U178)-1</f>
        <v>4.0080160320641323E-2</v>
      </c>
      <c r="AE179" s="74">
        <f t="shared" ref="AE179" si="377">(W178/V178)-1</f>
        <v>3.9936941671045556E-2</v>
      </c>
      <c r="AF179" s="74">
        <f t="shared" ref="AF179" si="378">(X178/W178)-1</f>
        <v>3.9919151086407423E-2</v>
      </c>
      <c r="AG179" s="74">
        <f t="shared" ref="AG179" si="379">(Y178/X178)-1</f>
        <v>4.000647878198893E-2</v>
      </c>
      <c r="AH179" s="74">
        <f t="shared" ref="AH179" si="380">(Z178/Y178)-1</f>
        <v>4.0024918237034912E-2</v>
      </c>
    </row>
    <row r="180" spans="1:34" s="4" customFormat="1" ht="11.25">
      <c r="A180" s="23">
        <v>73</v>
      </c>
      <c r="B180" s="42"/>
      <c r="C180" s="24" t="s">
        <v>6</v>
      </c>
      <c r="D180" s="26">
        <f>+'2013'!D178*1.0126</f>
        <v>56.388763633228116</v>
      </c>
      <c r="E180" s="26">
        <f t="shared" si="260"/>
        <v>58.644314178557245</v>
      </c>
      <c r="F180" s="26">
        <f t="shared" si="260"/>
        <v>60.990086745699536</v>
      </c>
      <c r="G180" s="26">
        <f t="shared" si="260"/>
        <v>63.429690215527522</v>
      </c>
      <c r="H180" s="26">
        <f t="shared" si="260"/>
        <v>65.966877824148625</v>
      </c>
      <c r="I180" s="26">
        <f t="shared" si="260"/>
        <v>68.605552937114567</v>
      </c>
      <c r="K180" s="80">
        <f>(D180/D178)-1</f>
        <v>2.4854171950291715E-2</v>
      </c>
      <c r="L180" s="80">
        <f>(E180/E178)-1</f>
        <v>2.4854171950291715E-2</v>
      </c>
      <c r="M180" s="80">
        <f>(F180/F178)-1</f>
        <v>2.4854171950291937E-2</v>
      </c>
      <c r="N180" s="80">
        <f>(G180/G178)-1</f>
        <v>2.4854171950291937E-2</v>
      </c>
      <c r="O180" s="80">
        <f>(H180/H178)-1</f>
        <v>2.4854171950291937E-2</v>
      </c>
      <c r="P180" s="80">
        <f>(I180/I178)-1</f>
        <v>2.4854171950291937E-2</v>
      </c>
      <c r="Q180" s="80"/>
      <c r="R180" s="23">
        <v>73</v>
      </c>
      <c r="S180" s="42"/>
      <c r="T180" s="24" t="s">
        <v>6</v>
      </c>
      <c r="U180" s="26">
        <f>ROUND(U178*(1+0.025),2)</f>
        <v>56.26</v>
      </c>
      <c r="V180" s="26">
        <f>ROUND(U180*(1+0.04),2)</f>
        <v>58.51</v>
      </c>
      <c r="W180" s="26">
        <f t="shared" ref="W180:Z180" si="381">ROUND(V180*(1+0.04),2)</f>
        <v>60.85</v>
      </c>
      <c r="X180" s="26">
        <f t="shared" si="381"/>
        <v>63.28</v>
      </c>
      <c r="Y180" s="26">
        <f t="shared" si="381"/>
        <v>65.81</v>
      </c>
      <c r="Z180" s="26">
        <f t="shared" si="381"/>
        <v>68.44</v>
      </c>
      <c r="AA180" s="88">
        <f>Z180-ROUND(I180,2)</f>
        <v>-0.17000000000000171</v>
      </c>
      <c r="AC180" s="84">
        <f>(U180/U178)-1</f>
        <v>2.4959008926944692E-2</v>
      </c>
      <c r="AD180" s="84">
        <f>(V180/V178)-1</f>
        <v>2.4873007531966973E-2</v>
      </c>
      <c r="AE180" s="84">
        <f>(W180/W178)-1</f>
        <v>2.4928415024423112E-2</v>
      </c>
      <c r="AF180" s="84">
        <f>(X180/X178)-1</f>
        <v>2.4943310657596252E-2</v>
      </c>
      <c r="AG180" s="84">
        <f>(Y180/Y178)-1</f>
        <v>2.491823703472984E-2</v>
      </c>
      <c r="AH180" s="84">
        <f>(Z180/Z178)-1</f>
        <v>2.4857741838873793E-2</v>
      </c>
    </row>
    <row r="181" spans="1:34" s="4" customFormat="1" ht="11.25">
      <c r="A181" s="32"/>
      <c r="B181" s="28"/>
      <c r="C181" s="29"/>
      <c r="D181" s="43"/>
      <c r="E181" s="26"/>
      <c r="F181" s="26"/>
      <c r="G181" s="26"/>
      <c r="H181" s="26"/>
      <c r="I181" s="26"/>
      <c r="K181" s="75"/>
      <c r="L181" s="75"/>
      <c r="M181" s="75"/>
      <c r="N181" s="75"/>
      <c r="O181" s="75"/>
      <c r="P181" s="75"/>
      <c r="Q181" s="75"/>
      <c r="R181" s="32"/>
      <c r="S181" s="28"/>
      <c r="T181" s="29"/>
      <c r="U181" s="83"/>
      <c r="V181" s="83"/>
      <c r="W181" s="83"/>
      <c r="X181" s="83"/>
      <c r="Y181" s="83"/>
      <c r="Z181" s="83"/>
      <c r="AA181" s="87"/>
      <c r="AC181" s="89"/>
      <c r="AD181" s="74">
        <f>(V180/U180)-1</f>
        <v>3.9992890152861671E-2</v>
      </c>
      <c r="AE181" s="74">
        <f t="shared" ref="AE181" si="382">(W180/V180)-1</f>
        <v>3.9993163561784284E-2</v>
      </c>
      <c r="AF181" s="74">
        <f t="shared" ref="AF181" si="383">(X180/W180)-1</f>
        <v>3.9934264585045121E-2</v>
      </c>
      <c r="AG181" s="74">
        <f t="shared" ref="AG181" si="384">(Y180/X180)-1</f>
        <v>3.9981036662452674E-2</v>
      </c>
      <c r="AH181" s="74">
        <f t="shared" ref="AH181" si="385">(Z180/Y180)-1</f>
        <v>3.9963531378209849E-2</v>
      </c>
    </row>
    <row r="182" spans="1:34" s="4" customFormat="1" ht="11.25">
      <c r="A182" s="23">
        <v>74</v>
      </c>
      <c r="B182" s="42"/>
      <c r="C182" s="24" t="s">
        <v>6</v>
      </c>
      <c r="D182" s="26">
        <f>+'2013'!D180*1.0126</f>
        <v>57.798133870039806</v>
      </c>
      <c r="E182" s="26">
        <f t="shared" si="260"/>
        <v>60.1100592248414</v>
      </c>
      <c r="F182" s="26">
        <f t="shared" si="260"/>
        <v>62.514461593835058</v>
      </c>
      <c r="G182" s="26">
        <f t="shared" si="260"/>
        <v>65.015040057588465</v>
      </c>
      <c r="H182" s="26">
        <f t="shared" si="260"/>
        <v>67.615641659892006</v>
      </c>
      <c r="I182" s="26">
        <f t="shared" si="260"/>
        <v>70.320267326287691</v>
      </c>
      <c r="K182" s="80">
        <f>(D182/D180)-1</f>
        <v>2.4993813412521604E-2</v>
      </c>
      <c r="L182" s="80">
        <f>(E182/E180)-1</f>
        <v>2.4993813412521604E-2</v>
      </c>
      <c r="M182" s="80">
        <f>(F182/F180)-1</f>
        <v>2.4993813412521604E-2</v>
      </c>
      <c r="N182" s="80">
        <f>(G182/G180)-1</f>
        <v>2.4993813412521604E-2</v>
      </c>
      <c r="O182" s="80">
        <f>(H182/H180)-1</f>
        <v>2.4993813412521604E-2</v>
      </c>
      <c r="P182" s="80">
        <f>(I182/I180)-1</f>
        <v>2.4993813412521826E-2</v>
      </c>
      <c r="Q182" s="80"/>
      <c r="R182" s="23">
        <v>74</v>
      </c>
      <c r="S182" s="42"/>
      <c r="T182" s="24" t="s">
        <v>6</v>
      </c>
      <c r="U182" s="26">
        <f>ROUND(U180*(1+0.025),2)</f>
        <v>57.67</v>
      </c>
      <c r="V182" s="26">
        <f>ROUND(U182*(1+0.04),2)</f>
        <v>59.98</v>
      </c>
      <c r="W182" s="26">
        <f t="shared" ref="W182:Z182" si="386">ROUND(V182*(1+0.04),2)</f>
        <v>62.38</v>
      </c>
      <c r="X182" s="26">
        <f t="shared" si="386"/>
        <v>64.88</v>
      </c>
      <c r="Y182" s="26">
        <f t="shared" si="386"/>
        <v>67.48</v>
      </c>
      <c r="Z182" s="26">
        <f t="shared" si="386"/>
        <v>70.180000000000007</v>
      </c>
      <c r="AA182" s="88">
        <f>Z182-ROUND(I182,2)</f>
        <v>-0.13999999999998636</v>
      </c>
      <c r="AC182" s="84">
        <f>(U182/U180)-1</f>
        <v>2.5062211162460102E-2</v>
      </c>
      <c r="AD182" s="84">
        <f>(V182/V180)-1</f>
        <v>2.512391044265927E-2</v>
      </c>
      <c r="AE182" s="84">
        <f>(W182/W180)-1</f>
        <v>2.5143796220213677E-2</v>
      </c>
      <c r="AF182" s="84">
        <f>(X182/X180)-1</f>
        <v>2.5284450063211006E-2</v>
      </c>
      <c r="AG182" s="84">
        <f>(Y182/Y180)-1</f>
        <v>2.5376082662209365E-2</v>
      </c>
      <c r="AH182" s="84">
        <f>(Z182/Z180)-1</f>
        <v>2.5423728813559476E-2</v>
      </c>
    </row>
    <row r="183" spans="1:34" s="4" customFormat="1" ht="11.25">
      <c r="A183" s="32"/>
      <c r="B183" s="28"/>
      <c r="C183" s="29"/>
      <c r="D183" s="43"/>
      <c r="E183" s="26"/>
      <c r="F183" s="26"/>
      <c r="G183" s="26"/>
      <c r="H183" s="26"/>
      <c r="I183" s="26"/>
      <c r="K183" s="75"/>
      <c r="L183" s="75"/>
      <c r="M183" s="75"/>
      <c r="N183" s="75"/>
      <c r="O183" s="75"/>
      <c r="P183" s="75"/>
      <c r="Q183" s="75"/>
      <c r="R183" s="32"/>
      <c r="S183" s="28"/>
      <c r="T183" s="29"/>
      <c r="U183" s="83"/>
      <c r="V183" s="83"/>
      <c r="W183" s="83"/>
      <c r="X183" s="83"/>
      <c r="Y183" s="83"/>
      <c r="Z183" s="83"/>
      <c r="AA183" s="87"/>
      <c r="AC183" s="89"/>
      <c r="AD183" s="74">
        <f>(V182/U182)-1</f>
        <v>4.0055488122073823E-2</v>
      </c>
      <c r="AE183" s="74">
        <f t="shared" ref="AE183" si="387">(W182/V182)-1</f>
        <v>4.001333777925975E-2</v>
      </c>
      <c r="AF183" s="74">
        <f t="shared" ref="AF183" si="388">(X182/W182)-1</f>
        <v>4.0076947739660085E-2</v>
      </c>
      <c r="AG183" s="74">
        <f t="shared" ref="AG183" si="389">(Y182/X182)-1</f>
        <v>4.0073982737361513E-2</v>
      </c>
      <c r="AH183" s="74">
        <f t="shared" ref="AH183" si="390">(Z182/Y182)-1</f>
        <v>4.001185536455254E-2</v>
      </c>
    </row>
    <row r="184" spans="1:34" s="4" customFormat="1" ht="11.25">
      <c r="A184" s="23">
        <v>75</v>
      </c>
      <c r="B184" s="42"/>
      <c r="C184" s="24" t="s">
        <v>6</v>
      </c>
      <c r="D184" s="26">
        <f>+'2013'!D182*1.0126</f>
        <v>59.249366589133032</v>
      </c>
      <c r="E184" s="26">
        <f t="shared" si="260"/>
        <v>61.619341252698355</v>
      </c>
      <c r="F184" s="26">
        <f t="shared" si="260"/>
        <v>64.084114902806292</v>
      </c>
      <c r="G184" s="26">
        <f t="shared" si="260"/>
        <v>66.647479498918543</v>
      </c>
      <c r="H184" s="26">
        <f t="shared" si="260"/>
        <v>69.313378678875281</v>
      </c>
      <c r="I184" s="26">
        <f t="shared" si="260"/>
        <v>72.085913826030293</v>
      </c>
      <c r="K184" s="80">
        <f>(D184/D182)-1</f>
        <v>2.5108643167552014E-2</v>
      </c>
      <c r="L184" s="80">
        <f>(E184/E182)-1</f>
        <v>2.5108643167552014E-2</v>
      </c>
      <c r="M184" s="80">
        <f>(F184/F182)-1</f>
        <v>2.5108643167552014E-2</v>
      </c>
      <c r="N184" s="80">
        <f>(G184/G182)-1</f>
        <v>2.5108643167551792E-2</v>
      </c>
      <c r="O184" s="80">
        <f>(H184/H182)-1</f>
        <v>2.5108643167551792E-2</v>
      </c>
      <c r="P184" s="80">
        <f>(I184/I182)-1</f>
        <v>2.5108643167551792E-2</v>
      </c>
      <c r="Q184" s="80"/>
      <c r="R184" s="23">
        <v>75</v>
      </c>
      <c r="S184" s="42"/>
      <c r="T184" s="24" t="s">
        <v>6</v>
      </c>
      <c r="U184" s="26">
        <f>ROUND(U182*(1+0.025),2)</f>
        <v>59.11</v>
      </c>
      <c r="V184" s="26">
        <f>ROUND(U184*(1+0.04),2)</f>
        <v>61.47</v>
      </c>
      <c r="W184" s="26">
        <f t="shared" ref="W184:Z184" si="391">ROUND(V184*(1+0.04),2)</f>
        <v>63.93</v>
      </c>
      <c r="X184" s="26">
        <f t="shared" si="391"/>
        <v>66.489999999999995</v>
      </c>
      <c r="Y184" s="26">
        <f t="shared" si="391"/>
        <v>69.150000000000006</v>
      </c>
      <c r="Z184" s="26">
        <f t="shared" si="391"/>
        <v>71.92</v>
      </c>
      <c r="AA184" s="88">
        <f>Z184-ROUND(I184,2)</f>
        <v>-0.17000000000000171</v>
      </c>
      <c r="AC184" s="84">
        <f>(U184/U182)-1</f>
        <v>2.496965493324077E-2</v>
      </c>
      <c r="AD184" s="84">
        <f>(V184/V182)-1</f>
        <v>2.4841613871290358E-2</v>
      </c>
      <c r="AE184" s="84">
        <f>(W184/W182)-1</f>
        <v>2.4847707598589341E-2</v>
      </c>
      <c r="AF184" s="84">
        <f>(X184/X182)-1</f>
        <v>2.4815043156596772E-2</v>
      </c>
      <c r="AG184" s="84">
        <f>(Y184/Y182)-1</f>
        <v>2.4748073503260359E-2</v>
      </c>
      <c r="AH184" s="84">
        <f>(Z184/Z182)-1</f>
        <v>2.4793388429751984E-2</v>
      </c>
    </row>
    <row r="185" spans="1:34" s="4" customFormat="1" ht="12" thickBot="1">
      <c r="A185" s="41"/>
      <c r="B185" s="8"/>
      <c r="C185" s="39"/>
      <c r="D185" s="53"/>
      <c r="E185" s="37"/>
      <c r="F185" s="53"/>
      <c r="G185" s="37"/>
      <c r="H185" s="37"/>
      <c r="I185" s="37"/>
      <c r="K185" s="75"/>
      <c r="L185" s="75"/>
      <c r="M185" s="75"/>
      <c r="N185" s="75"/>
      <c r="O185" s="75"/>
      <c r="P185" s="75"/>
      <c r="Q185" s="75"/>
      <c r="R185" s="41"/>
      <c r="S185" s="8"/>
      <c r="T185" s="39"/>
      <c r="U185" s="83"/>
      <c r="V185" s="83"/>
      <c r="W185" s="83"/>
      <c r="X185" s="83"/>
      <c r="Y185" s="83"/>
      <c r="Z185" s="83"/>
      <c r="AA185" s="87"/>
      <c r="AC185" s="89"/>
      <c r="AD185" s="74">
        <f>(V184/U184)-1</f>
        <v>3.9925562510573442E-2</v>
      </c>
      <c r="AE185" s="74">
        <f t="shared" ref="AE185" si="392">(W184/V184)-1</f>
        <v>4.0019521717911122E-2</v>
      </c>
      <c r="AF185" s="74">
        <f t="shared" ref="AF185" si="393">(X184/W184)-1</f>
        <v>4.0043797903957401E-2</v>
      </c>
      <c r="AG185" s="74">
        <f t="shared" ref="AG185" si="394">(Y184/X184)-1</f>
        <v>4.0006015942247064E-2</v>
      </c>
      <c r="AH185" s="74">
        <f t="shared" ref="AH185" si="395">(Z184/Y184)-1</f>
        <v>4.0057845263918868E-2</v>
      </c>
    </row>
    <row r="186" spans="1:34" s="4" customFormat="1" ht="11.25">
      <c r="A186" s="40"/>
      <c r="K186" s="75"/>
      <c r="L186" s="75"/>
      <c r="M186" s="75"/>
      <c r="N186" s="75"/>
      <c r="O186" s="75"/>
      <c r="P186" s="75"/>
      <c r="Q186" s="75"/>
      <c r="R186" s="40"/>
      <c r="AC186" s="74"/>
      <c r="AD186" s="74"/>
      <c r="AE186" s="74"/>
      <c r="AF186" s="74"/>
      <c r="AG186" s="74"/>
      <c r="AH186" s="74"/>
    </row>
  </sheetData>
  <mergeCells count="2">
    <mergeCell ref="A1:B1"/>
    <mergeCell ref="R1:S1"/>
  </mergeCells>
  <printOptions horizontalCentered="1"/>
  <pageMargins left="0.7" right="0.7" top="0.75" bottom="0.75" header="0.3" footer="0.3"/>
  <pageSetup scale="90" fitToHeight="5" orientation="portrait" r:id="rId1"/>
  <rowBreaks count="2" manualBreakCount="2">
    <brk id="64" max="32" man="1"/>
    <brk id="127" max="32" man="1"/>
  </rowBreaks>
  <colBreaks count="3" manualBreakCount="3">
    <brk id="9" max="184" man="1"/>
    <brk id="17" max="184" man="1"/>
    <brk id="27" max="1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topLeftCell="A65" zoomScaleNormal="100" zoomScaleSheetLayoutView="100" workbookViewId="0">
      <selection activeCell="D101" sqref="D101"/>
    </sheetView>
  </sheetViews>
  <sheetFormatPr defaultRowHeight="15"/>
  <cols>
    <col min="1" max="1" width="5.42578125" customWidth="1"/>
    <col min="2" max="2" width="30.28515625" customWidth="1"/>
    <col min="3" max="3" width="5.7109375" customWidth="1"/>
    <col min="4" max="9" width="8" customWidth="1"/>
  </cols>
  <sheetData>
    <row r="1" spans="1:9" s="4" customFormat="1" ht="11.25">
      <c r="A1" s="71" t="s">
        <v>0</v>
      </c>
      <c r="B1" s="71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57" t="s">
        <v>66</v>
      </c>
      <c r="H2" s="58">
        <v>1.26E-2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59" t="s">
        <v>67</v>
      </c>
      <c r="H3" s="60" t="s">
        <v>70</v>
      </c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5" customHeight="1">
      <c r="A7" s="44">
        <v>1</v>
      </c>
      <c r="B7" s="45"/>
      <c r="C7" s="46" t="s">
        <v>6</v>
      </c>
      <c r="D7" s="47">
        <f>+'2013'!D7*1.0126</f>
        <v>9.516737638669035</v>
      </c>
      <c r="E7" s="47">
        <f>+D7*1.04</f>
        <v>9.897407144215796</v>
      </c>
      <c r="F7" s="47">
        <f t="shared" ref="F7:I7" si="0">+E7*1.04</f>
        <v>10.293303429984428</v>
      </c>
      <c r="G7" s="47">
        <f t="shared" si="0"/>
        <v>10.705035567183806</v>
      </c>
      <c r="H7" s="47">
        <f t="shared" si="0"/>
        <v>11.133236989871159</v>
      </c>
      <c r="I7" s="47">
        <f t="shared" si="0"/>
        <v>11.578566469466006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6"/>
    </row>
    <row r="9" spans="1:9" s="4" customFormat="1" ht="11.25">
      <c r="A9" s="23">
        <v>2</v>
      </c>
      <c r="B9" s="24"/>
      <c r="C9" s="25" t="s">
        <v>6</v>
      </c>
      <c r="D9" s="26">
        <f>+'2013'!D9*1.0126</f>
        <v>9.767912532358249</v>
      </c>
      <c r="E9" s="26">
        <f>+D9*1.04</f>
        <v>10.158629033652579</v>
      </c>
      <c r="F9" s="26">
        <f t="shared" ref="F9:I9" si="1">+E9*1.04</f>
        <v>10.564974194998682</v>
      </c>
      <c r="G9" s="26">
        <f t="shared" si="1"/>
        <v>10.987573162798629</v>
      </c>
      <c r="H9" s="26">
        <f t="shared" si="1"/>
        <v>11.427076089310575</v>
      </c>
      <c r="I9" s="26">
        <f t="shared" si="1"/>
        <v>11.884159132882997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6"/>
    </row>
    <row r="11" spans="1:9" s="4" customFormat="1" ht="11.25">
      <c r="A11" s="23">
        <v>3</v>
      </c>
      <c r="B11" s="24"/>
      <c r="C11" s="25" t="s">
        <v>6</v>
      </c>
      <c r="D11" s="26">
        <f>+'2013'!D11*1.0126</f>
        <v>9.991179104526438</v>
      </c>
      <c r="E11" s="26">
        <f t="shared" ref="E11:I11" si="2">+D11*1.04</f>
        <v>10.390826268707496</v>
      </c>
      <c r="F11" s="26">
        <f t="shared" si="2"/>
        <v>10.806459319455795</v>
      </c>
      <c r="G11" s="26">
        <f t="shared" si="2"/>
        <v>11.238717692234028</v>
      </c>
      <c r="H11" s="26">
        <f t="shared" si="2"/>
        <v>11.688266399923389</v>
      </c>
      <c r="I11" s="26">
        <f t="shared" si="2"/>
        <v>12.155797055920326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6"/>
    </row>
    <row r="13" spans="1:9" s="4" customFormat="1" ht="11.25">
      <c r="A13" s="23">
        <v>4</v>
      </c>
      <c r="B13" s="24"/>
      <c r="C13" s="25" t="s">
        <v>6</v>
      </c>
      <c r="D13" s="26">
        <f>+'2013'!D13*1.0126</f>
        <v>10.242353998215645</v>
      </c>
      <c r="E13" s="26">
        <f t="shared" ref="E13:I13" si="3">+D13*1.04</f>
        <v>10.652048158144272</v>
      </c>
      <c r="F13" s="26">
        <f t="shared" si="3"/>
        <v>11.078130084470043</v>
      </c>
      <c r="G13" s="26">
        <f t="shared" si="3"/>
        <v>11.521255287848845</v>
      </c>
      <c r="H13" s="26">
        <f t="shared" si="3"/>
        <v>11.982105499362799</v>
      </c>
      <c r="I13" s="26">
        <f t="shared" si="3"/>
        <v>12.461389719337312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6"/>
    </row>
    <row r="15" spans="1:9" s="4" customFormat="1" ht="11.25">
      <c r="A15" s="23">
        <v>5</v>
      </c>
      <c r="B15" s="24"/>
      <c r="C15" s="25" t="s">
        <v>6</v>
      </c>
      <c r="D15" s="26">
        <f>+'2013'!D15*1.0126</f>
        <v>10.507483052665371</v>
      </c>
      <c r="E15" s="26">
        <f t="shared" ref="E15:I15" si="4">+D15*1.04</f>
        <v>10.927782374771986</v>
      </c>
      <c r="F15" s="26">
        <f t="shared" si="4"/>
        <v>11.364893669762866</v>
      </c>
      <c r="G15" s="26">
        <f t="shared" si="4"/>
        <v>11.819489416553381</v>
      </c>
      <c r="H15" s="26">
        <f t="shared" si="4"/>
        <v>12.292268993215517</v>
      </c>
      <c r="I15" s="26">
        <f t="shared" si="4"/>
        <v>12.783959752944138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6"/>
    </row>
    <row r="17" spans="1:9" s="4" customFormat="1" ht="11.25">
      <c r="A17" s="23">
        <v>6</v>
      </c>
      <c r="B17" s="24"/>
      <c r="C17" s="25" t="s">
        <v>6</v>
      </c>
      <c r="D17" s="26">
        <f>+'2013'!D17*1.0126</f>
        <v>10.772612107115096</v>
      </c>
      <c r="E17" s="26">
        <f t="shared" ref="E17:I17" si="5">+D17*1.04</f>
        <v>11.203516591399699</v>
      </c>
      <c r="F17" s="26">
        <f t="shared" si="5"/>
        <v>11.651657255055689</v>
      </c>
      <c r="G17" s="26">
        <f t="shared" si="5"/>
        <v>12.117723545257917</v>
      </c>
      <c r="H17" s="26">
        <f t="shared" si="5"/>
        <v>12.602432487068233</v>
      </c>
      <c r="I17" s="26">
        <f t="shared" si="5"/>
        <v>13.106529786550963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6"/>
    </row>
    <row r="19" spans="1:9" s="4" customFormat="1" ht="11.25">
      <c r="A19" s="23">
        <v>7</v>
      </c>
      <c r="B19" s="24"/>
      <c r="C19" s="25" t="s">
        <v>6</v>
      </c>
      <c r="D19" s="26">
        <f>+'2013'!D19*1.0126</f>
        <v>11.05169532232533</v>
      </c>
      <c r="E19" s="26">
        <f t="shared" ref="E19:I19" si="6">+D19*1.04</f>
        <v>11.493763135218343</v>
      </c>
      <c r="F19" s="26">
        <f t="shared" si="6"/>
        <v>11.953513660627078</v>
      </c>
      <c r="G19" s="26">
        <f t="shared" si="6"/>
        <v>12.43165420705216</v>
      </c>
      <c r="H19" s="26">
        <f t="shared" si="6"/>
        <v>12.928920375334247</v>
      </c>
      <c r="I19" s="26">
        <f t="shared" si="6"/>
        <v>13.446077190347618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6"/>
    </row>
    <row r="21" spans="1:9" s="4" customFormat="1" ht="11.25">
      <c r="A21" s="23">
        <v>8</v>
      </c>
      <c r="B21" s="24"/>
      <c r="C21" s="25" t="s">
        <v>6</v>
      </c>
      <c r="D21" s="26">
        <f>+'2013'!D21*1.0126</f>
        <v>11.330778537535565</v>
      </c>
      <c r="E21" s="26">
        <f t="shared" ref="E21:I21" si="7">+D21*1.04</f>
        <v>11.784009679036988</v>
      </c>
      <c r="F21" s="26">
        <f t="shared" si="7"/>
        <v>12.255370066198468</v>
      </c>
      <c r="G21" s="26">
        <f t="shared" si="7"/>
        <v>12.745584868846407</v>
      </c>
      <c r="H21" s="26">
        <f t="shared" si="7"/>
        <v>13.255408263600264</v>
      </c>
      <c r="I21" s="26">
        <f t="shared" si="7"/>
        <v>13.785624594144275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6"/>
    </row>
    <row r="23" spans="1:9" s="4" customFormat="1" ht="11.25">
      <c r="A23" s="23">
        <v>9</v>
      </c>
      <c r="B23" s="31"/>
      <c r="C23" s="25" t="s">
        <v>6</v>
      </c>
      <c r="D23" s="26">
        <f>+'2013'!D23*1.0126</f>
        <v>11.59590759198529</v>
      </c>
      <c r="E23" s="26">
        <f t="shared" ref="E23:I23" si="8">+D23*1.04</f>
        <v>12.059743895664703</v>
      </c>
      <c r="F23" s="26">
        <f t="shared" si="8"/>
        <v>12.542133651491291</v>
      </c>
      <c r="G23" s="26">
        <f t="shared" si="8"/>
        <v>13.043818997550943</v>
      </c>
      <c r="H23" s="26">
        <f t="shared" si="8"/>
        <v>13.565571757452981</v>
      </c>
      <c r="I23" s="26">
        <f t="shared" si="8"/>
        <v>14.1081946277511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6"/>
    </row>
    <row r="25" spans="1:9" s="4" customFormat="1" ht="11.25">
      <c r="A25" s="23">
        <v>10</v>
      </c>
      <c r="B25" s="24"/>
      <c r="C25" s="25" t="s">
        <v>6</v>
      </c>
      <c r="D25" s="26">
        <f>+'2013'!D25*1.0126</f>
        <v>11.902899128716546</v>
      </c>
      <c r="E25" s="26">
        <f t="shared" ref="E25:I25" si="9">+D25*1.04</f>
        <v>12.379015093865208</v>
      </c>
      <c r="F25" s="26">
        <f t="shared" si="9"/>
        <v>12.874175697619817</v>
      </c>
      <c r="G25" s="26">
        <f t="shared" si="9"/>
        <v>13.389142725524611</v>
      </c>
      <c r="H25" s="26">
        <f t="shared" si="9"/>
        <v>13.924708434545595</v>
      </c>
      <c r="I25" s="26">
        <f t="shared" si="9"/>
        <v>14.481696771927419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6"/>
    </row>
    <row r="27" spans="1:9" s="4" customFormat="1" ht="11.25">
      <c r="A27" s="23">
        <v>11</v>
      </c>
      <c r="B27" s="24"/>
      <c r="C27" s="25" t="s">
        <v>6</v>
      </c>
      <c r="D27" s="26">
        <f>+'2013'!D27*1.0126</f>
        <v>12.181982343926789</v>
      </c>
      <c r="E27" s="26">
        <f t="shared" ref="E27:I27" si="10">+D27*1.04</f>
        <v>12.66926163768386</v>
      </c>
      <c r="F27" s="26">
        <f t="shared" si="10"/>
        <v>13.176032103191215</v>
      </c>
      <c r="G27" s="26">
        <f t="shared" si="10"/>
        <v>13.703073387318865</v>
      </c>
      <c r="H27" s="26">
        <f t="shared" si="10"/>
        <v>14.251196322811619</v>
      </c>
      <c r="I27" s="26">
        <f t="shared" si="10"/>
        <v>14.821244175724084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6"/>
    </row>
    <row r="29" spans="1:9" s="4" customFormat="1" ht="11.25">
      <c r="A29" s="23">
        <v>12</v>
      </c>
      <c r="B29" s="24"/>
      <c r="C29" s="25" t="s">
        <v>6</v>
      </c>
      <c r="D29" s="26">
        <f>+'2013'!D29*1.0126</f>
        <v>12.488973880658046</v>
      </c>
      <c r="E29" s="26">
        <f t="shared" ref="E29:I29" si="11">+D29*1.04</f>
        <v>12.988532835884367</v>
      </c>
      <c r="F29" s="26">
        <f t="shared" si="11"/>
        <v>13.508074149319743</v>
      </c>
      <c r="G29" s="26">
        <f t="shared" si="11"/>
        <v>14.048397115292532</v>
      </c>
      <c r="H29" s="26">
        <f t="shared" si="11"/>
        <v>14.610332999904234</v>
      </c>
      <c r="I29" s="26">
        <f t="shared" si="11"/>
        <v>15.194746319900403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6"/>
    </row>
    <row r="31" spans="1:9" s="4" customFormat="1" ht="11.25">
      <c r="A31" s="23">
        <v>13</v>
      </c>
      <c r="B31" s="24" t="s">
        <v>18</v>
      </c>
      <c r="C31" s="25" t="s">
        <v>6</v>
      </c>
      <c r="D31" s="26">
        <f>+'2013'!D31*1.0126</f>
        <v>12.809919578149819</v>
      </c>
      <c r="E31" s="26">
        <f t="shared" ref="E31:I31" si="12">+D31*1.04</f>
        <v>13.322316361275812</v>
      </c>
      <c r="F31" s="26">
        <f t="shared" si="12"/>
        <v>13.855209015726844</v>
      </c>
      <c r="G31" s="26">
        <f t="shared" si="12"/>
        <v>14.409417376355918</v>
      </c>
      <c r="H31" s="26">
        <f t="shared" si="12"/>
        <v>14.985794071410156</v>
      </c>
      <c r="I31" s="26">
        <f t="shared" si="12"/>
        <v>15.585225834266563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6"/>
    </row>
    <row r="33" spans="1:9" s="4" customFormat="1" ht="11.25">
      <c r="A33" s="23">
        <v>14</v>
      </c>
      <c r="B33" s="24"/>
      <c r="C33" s="25" t="s">
        <v>6</v>
      </c>
      <c r="D33" s="26">
        <f>+'2013'!D33*1.0126</f>
        <v>13.130865275641588</v>
      </c>
      <c r="E33" s="26">
        <f t="shared" ref="E33:I33" si="13">+D33*1.04</f>
        <v>13.656099886667251</v>
      </c>
      <c r="F33" s="26">
        <f t="shared" si="13"/>
        <v>14.202343882133942</v>
      </c>
      <c r="G33" s="26">
        <f t="shared" si="13"/>
        <v>14.770437637419301</v>
      </c>
      <c r="H33" s="26">
        <f t="shared" si="13"/>
        <v>15.361255142916074</v>
      </c>
      <c r="I33" s="26">
        <f t="shared" si="13"/>
        <v>15.975705348632717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6"/>
    </row>
    <row r="35" spans="1:9" s="4" customFormat="1" ht="11.25">
      <c r="A35" s="23">
        <v>15</v>
      </c>
      <c r="B35" s="35"/>
      <c r="C35" s="25" t="s">
        <v>6</v>
      </c>
      <c r="D35" s="26">
        <f>+'2013'!D35*1.0126</f>
        <v>13.451810973133359</v>
      </c>
      <c r="E35" s="26">
        <f t="shared" ref="E35:I35" si="14">+D35*1.04</f>
        <v>13.989883412058694</v>
      </c>
      <c r="F35" s="26">
        <f t="shared" si="14"/>
        <v>14.549478748541041</v>
      </c>
      <c r="G35" s="26">
        <f t="shared" si="14"/>
        <v>15.131457898482683</v>
      </c>
      <c r="H35" s="26">
        <f t="shared" si="14"/>
        <v>15.736716214421991</v>
      </c>
      <c r="I35" s="26">
        <f t="shared" si="14"/>
        <v>16.366184862998871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6"/>
    </row>
    <row r="37" spans="1:9" s="4" customFormat="1" ht="11.25">
      <c r="A37" s="23">
        <v>16</v>
      </c>
      <c r="B37" s="24"/>
      <c r="C37" s="25" t="s">
        <v>6</v>
      </c>
      <c r="D37" s="26">
        <f>+'2013'!D37*1.0126</f>
        <v>13.800664992146157</v>
      </c>
      <c r="E37" s="26">
        <f t="shared" ref="E37:I37" si="15">+D37*1.04</f>
        <v>14.352691591832004</v>
      </c>
      <c r="F37" s="26">
        <f t="shared" si="15"/>
        <v>14.926799255505285</v>
      </c>
      <c r="G37" s="26">
        <f t="shared" si="15"/>
        <v>15.523871225725497</v>
      </c>
      <c r="H37" s="26">
        <f t="shared" si="15"/>
        <v>16.144826074754516</v>
      </c>
      <c r="I37" s="26">
        <f t="shared" si="15"/>
        <v>16.790619117744697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6"/>
    </row>
    <row r="39" spans="1:9" s="4" customFormat="1" ht="11.25">
      <c r="A39" s="23">
        <v>17</v>
      </c>
      <c r="B39" s="24"/>
      <c r="C39" s="25" t="s">
        <v>6</v>
      </c>
      <c r="D39" s="26">
        <f>+'2013'!D39*1.0126</f>
        <v>14.149519011158946</v>
      </c>
      <c r="E39" s="26">
        <f t="shared" ref="E39:I39" si="16">+D39*1.04</f>
        <v>14.715499771605304</v>
      </c>
      <c r="F39" s="26">
        <f t="shared" si="16"/>
        <v>15.304119762469517</v>
      </c>
      <c r="G39" s="26">
        <f t="shared" si="16"/>
        <v>15.916284552968298</v>
      </c>
      <c r="H39" s="26">
        <f t="shared" si="16"/>
        <v>16.552935935087032</v>
      </c>
      <c r="I39" s="26">
        <f t="shared" si="16"/>
        <v>17.215053372490512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6"/>
    </row>
    <row r="41" spans="1:9" s="4" customFormat="1" ht="11.25">
      <c r="A41" s="23">
        <v>18</v>
      </c>
      <c r="B41" s="31"/>
      <c r="C41" s="25" t="s">
        <v>6</v>
      </c>
      <c r="D41" s="26">
        <f>+'2013'!D41*1.0126</f>
        <v>14.484418869411233</v>
      </c>
      <c r="E41" s="26">
        <f t="shared" ref="E41:I41" si="17">+D41*1.04</f>
        <v>15.063795624187682</v>
      </c>
      <c r="F41" s="26">
        <f t="shared" si="17"/>
        <v>15.66634744915519</v>
      </c>
      <c r="G41" s="26">
        <f t="shared" si="17"/>
        <v>16.293001347121397</v>
      </c>
      <c r="H41" s="26">
        <f t="shared" si="17"/>
        <v>16.944721401006252</v>
      </c>
      <c r="I41" s="26">
        <f t="shared" si="17"/>
        <v>17.622510257046503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6"/>
    </row>
    <row r="43" spans="1:9" s="4" customFormat="1" ht="11.25">
      <c r="A43" s="23">
        <v>19</v>
      </c>
      <c r="B43" s="24"/>
      <c r="C43" s="25" t="s">
        <v>6</v>
      </c>
      <c r="D43" s="26">
        <f>+'2013'!D43*1.0126</f>
        <v>14.847227049184538</v>
      </c>
      <c r="E43" s="26">
        <f t="shared" ref="E43:I43" si="18">+D43*1.04</f>
        <v>15.441116131151919</v>
      </c>
      <c r="F43" s="26">
        <f t="shared" si="18"/>
        <v>16.058760776397996</v>
      </c>
      <c r="G43" s="26">
        <f t="shared" si="18"/>
        <v>16.701111207453916</v>
      </c>
      <c r="H43" s="26">
        <f t="shared" si="18"/>
        <v>17.369155655752074</v>
      </c>
      <c r="I43" s="26">
        <f t="shared" si="18"/>
        <v>18.063921881982157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6"/>
    </row>
    <row r="45" spans="1:9" s="4" customFormat="1" ht="11.25">
      <c r="A45" s="23">
        <v>20</v>
      </c>
      <c r="B45" s="24"/>
      <c r="C45" s="25" t="s">
        <v>6</v>
      </c>
      <c r="D45" s="26">
        <f>+'2013'!D45*1.0126</f>
        <v>15.223989389718353</v>
      </c>
      <c r="E45" s="26">
        <f t="shared" ref="E45:I45" si="19">+D45*1.04</f>
        <v>15.832948965307088</v>
      </c>
      <c r="F45" s="26">
        <f t="shared" si="19"/>
        <v>16.46626692391937</v>
      </c>
      <c r="G45" s="26">
        <f t="shared" si="19"/>
        <v>17.124917600876145</v>
      </c>
      <c r="H45" s="26">
        <f t="shared" si="19"/>
        <v>17.809914304911192</v>
      </c>
      <c r="I45" s="26">
        <f t="shared" si="19"/>
        <v>18.522310877107639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6"/>
    </row>
    <row r="47" spans="1:9" s="4" customFormat="1" ht="11.25">
      <c r="A47" s="23">
        <v>21</v>
      </c>
      <c r="B47" s="24"/>
      <c r="C47" s="25" t="s">
        <v>6</v>
      </c>
      <c r="D47" s="26">
        <f>+'2013'!D47*1.0126</f>
        <v>15.600751730252171</v>
      </c>
      <c r="E47" s="26">
        <f t="shared" ref="E47:I47" si="20">+D47*1.04</f>
        <v>16.224781799462257</v>
      </c>
      <c r="F47" s="26">
        <f t="shared" si="20"/>
        <v>16.873773071440748</v>
      </c>
      <c r="G47" s="26">
        <f t="shared" si="20"/>
        <v>17.548723994298378</v>
      </c>
      <c r="H47" s="26">
        <f t="shared" si="20"/>
        <v>18.250672954070314</v>
      </c>
      <c r="I47" s="26">
        <f t="shared" si="20"/>
        <v>18.980699872233128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6"/>
    </row>
    <row r="49" spans="1:12" s="4" customFormat="1" ht="11.25">
      <c r="A49" s="23">
        <v>22</v>
      </c>
      <c r="B49" s="24"/>
      <c r="C49" s="25" t="s">
        <v>6</v>
      </c>
      <c r="D49" s="26">
        <f>+'2013'!D49*1.0126</f>
        <v>16.005422392307018</v>
      </c>
      <c r="E49" s="26">
        <f t="shared" ref="E49:I49" si="21">+D49*1.04</f>
        <v>16.645639287999298</v>
      </c>
      <c r="F49" s="26">
        <f t="shared" si="21"/>
        <v>17.311464859519269</v>
      </c>
      <c r="G49" s="26">
        <f t="shared" si="21"/>
        <v>18.00392345390004</v>
      </c>
      <c r="H49" s="26">
        <f t="shared" si="21"/>
        <v>18.724080392056042</v>
      </c>
      <c r="I49" s="26">
        <f t="shared" si="21"/>
        <v>19.473043607738283</v>
      </c>
    </row>
    <row r="50" spans="1:12" s="4" customFormat="1" ht="11.25">
      <c r="A50" s="32"/>
      <c r="B50" s="29"/>
      <c r="C50" s="30"/>
      <c r="D50" s="26"/>
      <c r="E50" s="26"/>
      <c r="F50" s="26"/>
      <c r="G50" s="26"/>
      <c r="H50" s="26"/>
      <c r="I50" s="26"/>
    </row>
    <row r="51" spans="1:12" s="4" customFormat="1" ht="11.25">
      <c r="A51" s="23">
        <v>23</v>
      </c>
      <c r="B51" s="24"/>
      <c r="C51" s="25" t="s">
        <v>6</v>
      </c>
      <c r="D51" s="26">
        <f>+'2013'!D51*1.0126</f>
        <v>16.39613889360135</v>
      </c>
      <c r="E51" s="26">
        <f t="shared" ref="E51:I51" si="22">+D51*1.04</f>
        <v>17.051984449345404</v>
      </c>
      <c r="F51" s="26">
        <f t="shared" si="22"/>
        <v>17.734063827319222</v>
      </c>
      <c r="G51" s="26">
        <f t="shared" si="22"/>
        <v>18.443426380411992</v>
      </c>
      <c r="H51" s="26">
        <f t="shared" si="22"/>
        <v>19.181163435628473</v>
      </c>
      <c r="I51" s="26">
        <f t="shared" si="22"/>
        <v>19.948409973053614</v>
      </c>
    </row>
    <row r="52" spans="1:12" s="4" customFormat="1" ht="11.25">
      <c r="A52" s="23"/>
      <c r="B52" s="29"/>
      <c r="C52" s="30"/>
      <c r="D52" s="26"/>
      <c r="E52" s="26"/>
      <c r="F52" s="26"/>
      <c r="G52" s="26"/>
      <c r="H52" s="26"/>
      <c r="I52" s="26"/>
    </row>
    <row r="53" spans="1:12" s="4" customFormat="1" ht="11.25">
      <c r="A53" s="23">
        <v>24</v>
      </c>
      <c r="B53" s="24" t="s">
        <v>19</v>
      </c>
      <c r="C53" s="25" t="s">
        <v>6</v>
      </c>
      <c r="D53" s="26">
        <f>+'2013'!D53*1.0126</f>
        <v>16.814763716416703</v>
      </c>
      <c r="E53" s="26">
        <f t="shared" ref="E53:I53" si="23">+D53*1.04</f>
        <v>17.487354265073371</v>
      </c>
      <c r="F53" s="26">
        <f t="shared" si="23"/>
        <v>18.186848435676307</v>
      </c>
      <c r="G53" s="26">
        <f t="shared" si="23"/>
        <v>18.91432237310336</v>
      </c>
      <c r="H53" s="26">
        <f t="shared" si="23"/>
        <v>19.670895268027497</v>
      </c>
      <c r="I53" s="26">
        <f t="shared" si="23"/>
        <v>20.457731078748598</v>
      </c>
    </row>
    <row r="54" spans="1:12" s="4" customFormat="1" ht="11.25">
      <c r="A54" s="32"/>
      <c r="B54" s="29"/>
      <c r="C54" s="30"/>
      <c r="D54" s="26"/>
      <c r="E54" s="26"/>
      <c r="F54" s="26"/>
      <c r="G54" s="26"/>
      <c r="H54" s="26"/>
      <c r="I54" s="26"/>
    </row>
    <row r="55" spans="1:12" s="4" customFormat="1" ht="11.25">
      <c r="A55" s="23">
        <v>25</v>
      </c>
      <c r="B55" s="24"/>
      <c r="C55" s="25" t="s">
        <v>6</v>
      </c>
      <c r="D55" s="26">
        <f>+'2013'!D55*1.0126</f>
        <v>17.21943437847154</v>
      </c>
      <c r="E55" s="26">
        <f t="shared" ref="E55:I55" si="24">+D55*1.04</f>
        <v>17.908211753610402</v>
      </c>
      <c r="F55" s="26">
        <f t="shared" si="24"/>
        <v>18.624540223754821</v>
      </c>
      <c r="G55" s="26">
        <f t="shared" si="24"/>
        <v>19.369521832705015</v>
      </c>
      <c r="H55" s="26">
        <f t="shared" si="24"/>
        <v>20.144302706013217</v>
      </c>
      <c r="I55" s="26">
        <f t="shared" si="24"/>
        <v>20.950074814253746</v>
      </c>
    </row>
    <row r="56" spans="1:12" s="4" customFormat="1" ht="11.25">
      <c r="A56" s="23"/>
      <c r="B56" s="29"/>
      <c r="C56" s="30"/>
      <c r="D56" s="26"/>
      <c r="E56" s="26"/>
      <c r="F56" s="26"/>
      <c r="G56" s="26"/>
      <c r="H56" s="26"/>
      <c r="I56" s="26"/>
    </row>
    <row r="57" spans="1:12" s="4" customFormat="1" ht="11.25">
      <c r="A57" s="23">
        <v>26</v>
      </c>
      <c r="B57" s="24"/>
      <c r="C57" s="25" t="s">
        <v>6</v>
      </c>
      <c r="D57" s="26">
        <f>+'2013'!D57*1.0126</f>
        <v>17.652013362047413</v>
      </c>
      <c r="E57" s="26">
        <f t="shared" ref="E57:I57" si="25">+D57*1.04</f>
        <v>18.358093896529311</v>
      </c>
      <c r="F57" s="26">
        <f t="shared" si="25"/>
        <v>19.092417652390484</v>
      </c>
      <c r="G57" s="26">
        <f t="shared" si="25"/>
        <v>19.856114358486103</v>
      </c>
      <c r="H57" s="26">
        <f t="shared" si="25"/>
        <v>20.650358932825547</v>
      </c>
      <c r="I57" s="26">
        <f t="shared" si="25"/>
        <v>21.476373290138572</v>
      </c>
    </row>
    <row r="58" spans="1:12" s="4" customFormat="1" ht="11.25">
      <c r="A58" s="33"/>
      <c r="B58" s="29"/>
      <c r="C58" s="30"/>
      <c r="D58" s="26"/>
      <c r="E58" s="26"/>
      <c r="F58" s="26"/>
      <c r="G58" s="26"/>
      <c r="H58" s="26"/>
      <c r="I58" s="26"/>
    </row>
    <row r="59" spans="1:12" s="4" customFormat="1" ht="11.25">
      <c r="A59" s="23">
        <v>27</v>
      </c>
      <c r="B59" s="34"/>
      <c r="C59" s="25" t="s">
        <v>6</v>
      </c>
      <c r="D59" s="26">
        <f>+'2013'!D59*1.0126</f>
        <v>18.098546506383787</v>
      </c>
      <c r="E59" s="26">
        <f t="shared" ref="E59:I59" si="26">+D59*1.04</f>
        <v>18.822488366639138</v>
      </c>
      <c r="F59" s="26">
        <f t="shared" si="26"/>
        <v>19.575387901304705</v>
      </c>
      <c r="G59" s="26">
        <f t="shared" si="26"/>
        <v>20.358403417356893</v>
      </c>
      <c r="H59" s="26">
        <f t="shared" si="26"/>
        <v>21.172739554051169</v>
      </c>
      <c r="I59" s="26">
        <f t="shared" si="26"/>
        <v>22.019649136213218</v>
      </c>
    </row>
    <row r="60" spans="1:12" s="4" customFormat="1" ht="11.25">
      <c r="A60" s="32"/>
      <c r="B60" s="35"/>
      <c r="C60" s="30"/>
      <c r="D60" s="26"/>
      <c r="E60" s="26"/>
      <c r="F60" s="26"/>
      <c r="G60" s="26"/>
      <c r="H60" s="26"/>
      <c r="I60" s="26"/>
    </row>
    <row r="61" spans="1:12" s="4" customFormat="1" ht="11.25">
      <c r="A61" s="23">
        <v>28</v>
      </c>
      <c r="B61" s="35"/>
      <c r="C61" s="25" t="s">
        <v>6</v>
      </c>
      <c r="D61" s="26">
        <f>+'2013'!D61*1.0126</f>
        <v>18.559033811480671</v>
      </c>
      <c r="E61" s="26">
        <f t="shared" ref="E61:I61" si="27">+D61*1.04</f>
        <v>19.301395163939898</v>
      </c>
      <c r="F61" s="26">
        <f t="shared" si="27"/>
        <v>20.073450970497493</v>
      </c>
      <c r="G61" s="26">
        <f t="shared" si="27"/>
        <v>20.876389009317393</v>
      </c>
      <c r="H61" s="26">
        <f t="shared" si="27"/>
        <v>21.711444569690091</v>
      </c>
      <c r="I61" s="26">
        <f t="shared" si="27"/>
        <v>22.579902352477696</v>
      </c>
    </row>
    <row r="62" spans="1:12" s="4" customFormat="1" ht="11.25">
      <c r="A62" s="23"/>
      <c r="B62" s="29"/>
      <c r="C62" s="30"/>
      <c r="D62" s="26"/>
      <c r="E62" s="26"/>
      <c r="F62" s="26"/>
      <c r="G62" s="26"/>
      <c r="H62" s="26"/>
      <c r="I62" s="26"/>
    </row>
    <row r="63" spans="1:12" s="4" customFormat="1" ht="11.25">
      <c r="A63" s="23">
        <v>29</v>
      </c>
      <c r="B63" s="35"/>
      <c r="C63" s="25" t="s">
        <v>6</v>
      </c>
      <c r="D63" s="26">
        <f>+'2013'!D63*1.0126</f>
        <v>19.019521116577561</v>
      </c>
      <c r="E63" s="26">
        <f t="shared" ref="E63:I63" si="28">+D63*1.04</f>
        <v>19.780301961240664</v>
      </c>
      <c r="F63" s="26">
        <f t="shared" si="28"/>
        <v>20.571514039690292</v>
      </c>
      <c r="G63" s="26">
        <f t="shared" si="28"/>
        <v>21.394374601277907</v>
      </c>
      <c r="H63" s="26">
        <f t="shared" si="28"/>
        <v>22.250149585329023</v>
      </c>
      <c r="I63" s="26">
        <f t="shared" si="28"/>
        <v>23.140155568742184</v>
      </c>
      <c r="L63" s="52"/>
    </row>
    <row r="64" spans="1:12" s="4" customFormat="1" ht="12" thickBot="1">
      <c r="A64" s="41"/>
      <c r="B64" s="39"/>
      <c r="C64" s="55"/>
      <c r="D64" s="37"/>
      <c r="E64" s="37"/>
      <c r="F64" s="37"/>
      <c r="G64" s="37"/>
      <c r="H64" s="37"/>
      <c r="I64" s="37"/>
    </row>
    <row r="65" spans="1:9" s="4" customFormat="1" ht="15" customHeight="1">
      <c r="A65" s="44">
        <v>30</v>
      </c>
      <c r="B65" s="45"/>
      <c r="C65" s="46" t="s">
        <v>6</v>
      </c>
      <c r="D65" s="47">
        <f>+'2013'!D65*1.0126</f>
        <v>19.493962582434964</v>
      </c>
      <c r="E65" s="47">
        <f t="shared" ref="E65:I65" si="29">+D65*1.04</f>
        <v>20.273721085732362</v>
      </c>
      <c r="F65" s="47">
        <f t="shared" si="29"/>
        <v>21.084669929161656</v>
      </c>
      <c r="G65" s="47">
        <f t="shared" si="29"/>
        <v>21.928056726328123</v>
      </c>
      <c r="H65" s="47">
        <f t="shared" si="29"/>
        <v>22.805178995381247</v>
      </c>
      <c r="I65" s="47">
        <f t="shared" si="29"/>
        <v>23.717386155196497</v>
      </c>
    </row>
    <row r="66" spans="1:9" s="4" customFormat="1" ht="11.25">
      <c r="A66" s="23"/>
      <c r="B66" s="24"/>
      <c r="C66" s="25"/>
      <c r="D66" s="26"/>
      <c r="E66" s="26"/>
      <c r="F66" s="26"/>
      <c r="G66" s="26"/>
      <c r="H66" s="26"/>
      <c r="I66" s="26"/>
    </row>
    <row r="67" spans="1:9" s="4" customFormat="1" ht="11.25">
      <c r="A67" s="23">
        <v>31</v>
      </c>
      <c r="B67" s="29" t="s">
        <v>20</v>
      </c>
      <c r="C67" s="25" t="s">
        <v>6</v>
      </c>
      <c r="D67" s="26">
        <f>+'2013'!D67*1.0126</f>
        <v>19.982358209052876</v>
      </c>
      <c r="E67" s="26">
        <f t="shared" ref="E67:I67" si="30">+D67*1.04</f>
        <v>20.781652537414992</v>
      </c>
      <c r="F67" s="26">
        <f t="shared" si="30"/>
        <v>21.612918638911591</v>
      </c>
      <c r="G67" s="26">
        <f t="shared" si="30"/>
        <v>22.477435384468055</v>
      </c>
      <c r="H67" s="26">
        <f t="shared" si="30"/>
        <v>23.376532799846778</v>
      </c>
      <c r="I67" s="26">
        <f t="shared" si="30"/>
        <v>24.311594111840652</v>
      </c>
    </row>
    <row r="68" spans="1:9" s="4" customFormat="1" ht="11.25">
      <c r="A68" s="23"/>
      <c r="B68" s="29" t="s">
        <v>21</v>
      </c>
      <c r="C68" s="30"/>
      <c r="D68" s="26"/>
      <c r="E68" s="26"/>
      <c r="F68" s="26"/>
      <c r="G68" s="26"/>
      <c r="H68" s="26"/>
      <c r="I68" s="26"/>
    </row>
    <row r="69" spans="1:9" s="4" customFormat="1" ht="11.25">
      <c r="A69" s="23"/>
      <c r="B69" s="29" t="s">
        <v>22</v>
      </c>
      <c r="C69" s="30"/>
      <c r="D69" s="26"/>
      <c r="E69" s="26"/>
      <c r="F69" s="26"/>
      <c r="G69" s="26"/>
      <c r="H69" s="26"/>
      <c r="I69" s="26"/>
    </row>
    <row r="70" spans="1:9" s="4" customFormat="1" ht="11.25">
      <c r="A70" s="23"/>
      <c r="B70" s="29"/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>
        <v>32</v>
      </c>
      <c r="B71" s="34"/>
      <c r="C71" s="25" t="s">
        <v>6</v>
      </c>
      <c r="D71" s="26">
        <f>+'2013'!D71*1.0126</f>
        <v>20.48470799643129</v>
      </c>
      <c r="E71" s="26">
        <f t="shared" ref="E71:I71" si="31">+D71*1.04</f>
        <v>21.304096316288543</v>
      </c>
      <c r="F71" s="26">
        <f t="shared" si="31"/>
        <v>22.156260168940086</v>
      </c>
      <c r="G71" s="26">
        <f t="shared" si="31"/>
        <v>23.04251057569769</v>
      </c>
      <c r="H71" s="26">
        <f t="shared" si="31"/>
        <v>23.964210998725598</v>
      </c>
      <c r="I71" s="26">
        <f t="shared" si="31"/>
        <v>24.922779438674624</v>
      </c>
    </row>
    <row r="72" spans="1:9" s="4" customFormat="1" ht="11.25">
      <c r="A72" s="32"/>
      <c r="B72" s="29"/>
      <c r="C72" s="30"/>
      <c r="D72" s="26"/>
      <c r="E72" s="26"/>
      <c r="F72" s="26"/>
      <c r="G72" s="26"/>
      <c r="H72" s="26"/>
      <c r="I72" s="26"/>
    </row>
    <row r="73" spans="1:9" s="4" customFormat="1" ht="11.25">
      <c r="A73" s="23">
        <v>33</v>
      </c>
      <c r="B73" s="35"/>
      <c r="C73" s="25" t="s">
        <v>6</v>
      </c>
      <c r="D73" s="26">
        <f>+'2013'!D73*1.0126</f>
        <v>21.001011944570227</v>
      </c>
      <c r="E73" s="26">
        <f t="shared" ref="E73:I78" si="32">+D73*1.04</f>
        <v>21.841052422353037</v>
      </c>
      <c r="F73" s="26">
        <f t="shared" si="32"/>
        <v>22.714694519247161</v>
      </c>
      <c r="G73" s="26">
        <f t="shared" si="32"/>
        <v>23.623282300017049</v>
      </c>
      <c r="H73" s="26">
        <f t="shared" si="32"/>
        <v>24.568213592017731</v>
      </c>
      <c r="I73" s="26">
        <f t="shared" si="32"/>
        <v>25.550942135698442</v>
      </c>
    </row>
    <row r="74" spans="1:9" s="4" customFormat="1" ht="11.25">
      <c r="A74" s="32"/>
      <c r="B74" s="29"/>
      <c r="C74" s="30"/>
      <c r="D74" s="26"/>
      <c r="E74" s="26"/>
      <c r="F74" s="26"/>
      <c r="G74" s="26"/>
      <c r="H74" s="26"/>
      <c r="I74" s="26"/>
    </row>
    <row r="75" spans="1:9" s="4" customFormat="1" ht="11.25">
      <c r="A75" s="23">
        <v>34</v>
      </c>
      <c r="B75" s="29" t="s">
        <v>23</v>
      </c>
      <c r="C75" s="25" t="s">
        <v>6</v>
      </c>
      <c r="D75" s="26">
        <f>+'2013'!D75*1.0126</f>
        <v>21.517315892709167</v>
      </c>
      <c r="E75" s="26">
        <f t="shared" si="32"/>
        <v>22.378008528417535</v>
      </c>
      <c r="F75" s="26">
        <f t="shared" si="32"/>
        <v>23.273128869554238</v>
      </c>
      <c r="G75" s="26">
        <f t="shared" si="32"/>
        <v>24.204054024336408</v>
      </c>
      <c r="H75" s="26">
        <f t="shared" si="32"/>
        <v>25.172216185309864</v>
      </c>
      <c r="I75" s="26">
        <f t="shared" si="32"/>
        <v>26.17910483272226</v>
      </c>
    </row>
    <row r="76" spans="1:9" s="4" customFormat="1" ht="11.25">
      <c r="A76" s="23"/>
      <c r="B76" s="29" t="s">
        <v>24</v>
      </c>
      <c r="C76" s="25"/>
      <c r="D76" s="26"/>
      <c r="E76" s="26"/>
      <c r="F76" s="26"/>
      <c r="G76" s="26"/>
      <c r="H76" s="26"/>
      <c r="I76" s="26"/>
    </row>
    <row r="77" spans="1:9" s="4" customFormat="1" ht="11.25">
      <c r="A77" s="23"/>
      <c r="B77" s="24"/>
      <c r="C77" s="25"/>
      <c r="D77" s="26"/>
      <c r="E77" s="26"/>
      <c r="F77" s="26"/>
      <c r="G77" s="26"/>
      <c r="H77" s="26"/>
      <c r="I77" s="26"/>
    </row>
    <row r="78" spans="1:9" s="4" customFormat="1" ht="11.25">
      <c r="A78" s="23">
        <v>35</v>
      </c>
      <c r="B78" s="24" t="s">
        <v>25</v>
      </c>
      <c r="C78" s="25" t="s">
        <v>6</v>
      </c>
      <c r="D78" s="26">
        <f>+'2013'!D78*1.0126</f>
        <v>22.04757400160862</v>
      </c>
      <c r="E78" s="26">
        <f t="shared" si="32"/>
        <v>22.929476961672965</v>
      </c>
      <c r="F78" s="26">
        <f t="shared" si="32"/>
        <v>23.846656040139884</v>
      </c>
      <c r="G78" s="26">
        <f t="shared" si="32"/>
        <v>24.800522281745479</v>
      </c>
      <c r="H78" s="26">
        <f t="shared" si="32"/>
        <v>25.7925431730153</v>
      </c>
      <c r="I78" s="26">
        <f t="shared" si="32"/>
        <v>26.824244899935913</v>
      </c>
    </row>
    <row r="79" spans="1:9" s="4" customFormat="1" ht="11.25">
      <c r="A79" s="23"/>
      <c r="B79" s="24" t="s">
        <v>26</v>
      </c>
      <c r="C79" s="30"/>
      <c r="D79" s="26"/>
      <c r="E79" s="26"/>
      <c r="F79" s="26"/>
      <c r="G79" s="26"/>
      <c r="H79" s="26"/>
      <c r="I79" s="26"/>
    </row>
    <row r="80" spans="1:9" s="4" customFormat="1" ht="11.25">
      <c r="A80" s="32"/>
      <c r="B80" s="24" t="s">
        <v>27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35"/>
      <c r="C81" s="30"/>
      <c r="D81" s="26"/>
      <c r="E81" s="26"/>
      <c r="F81" s="26"/>
      <c r="G81" s="26"/>
      <c r="H81" s="26"/>
      <c r="I81" s="26"/>
    </row>
    <row r="82" spans="1:9" s="4" customFormat="1" ht="11.25">
      <c r="A82" s="23">
        <v>36</v>
      </c>
      <c r="B82" s="24"/>
      <c r="C82" s="25" t="s">
        <v>6</v>
      </c>
      <c r="D82" s="26">
        <f>+'2013'!D82*1.0126</f>
        <v>22.619694592789596</v>
      </c>
      <c r="E82" s="26">
        <f t="shared" ref="E82:I84" si="33">+D82*1.04</f>
        <v>23.524482376501179</v>
      </c>
      <c r="F82" s="26">
        <f t="shared" si="33"/>
        <v>24.465461671561229</v>
      </c>
      <c r="G82" s="26">
        <f t="shared" si="33"/>
        <v>25.444080138423679</v>
      </c>
      <c r="H82" s="26">
        <f t="shared" si="33"/>
        <v>26.461843343960627</v>
      </c>
      <c r="I82" s="26">
        <f t="shared" si="33"/>
        <v>27.520317077719053</v>
      </c>
    </row>
    <row r="83" spans="1:9" s="4" customFormat="1" ht="11.25">
      <c r="A83" s="32"/>
      <c r="B83" s="29"/>
      <c r="C83" s="30"/>
      <c r="D83" s="26"/>
      <c r="E83" s="26"/>
      <c r="F83" s="26"/>
      <c r="G83" s="26"/>
      <c r="H83" s="26"/>
      <c r="I83" s="26"/>
    </row>
    <row r="84" spans="1:9" s="4" customFormat="1" ht="11.25">
      <c r="A84" s="23">
        <v>37</v>
      </c>
      <c r="B84" s="29" t="s">
        <v>30</v>
      </c>
      <c r="C84" s="25" t="s">
        <v>6</v>
      </c>
      <c r="D84" s="26">
        <f>+'2013'!D84*1.0126</f>
        <v>23.163906862449561</v>
      </c>
      <c r="E84" s="26">
        <f t="shared" si="33"/>
        <v>24.090463136947545</v>
      </c>
      <c r="F84" s="26">
        <f t="shared" si="33"/>
        <v>25.054081662425446</v>
      </c>
      <c r="G84" s="26">
        <f t="shared" si="33"/>
        <v>26.056244928922464</v>
      </c>
      <c r="H84" s="26">
        <f t="shared" si="33"/>
        <v>27.098494726079362</v>
      </c>
      <c r="I84" s="26">
        <f t="shared" si="33"/>
        <v>28.182434515122537</v>
      </c>
    </row>
    <row r="85" spans="1:9" s="4" customFormat="1" ht="11.25">
      <c r="A85" s="32"/>
      <c r="B85" s="29" t="s">
        <v>32</v>
      </c>
      <c r="C85" s="30"/>
      <c r="D85" s="26"/>
      <c r="E85" s="26"/>
      <c r="F85" s="26"/>
      <c r="G85" s="26"/>
      <c r="H85" s="26"/>
      <c r="I85" s="26"/>
    </row>
    <row r="86" spans="1:9" s="4" customFormat="1" ht="11.25">
      <c r="A86" s="32"/>
      <c r="B86" s="29" t="s">
        <v>33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C87" s="30"/>
      <c r="D87" s="26"/>
      <c r="E87" s="26"/>
      <c r="F87" s="26"/>
      <c r="G87" s="26"/>
      <c r="H87" s="26"/>
      <c r="I87" s="26"/>
    </row>
    <row r="88" spans="1:9" s="4" customFormat="1" ht="11.25">
      <c r="A88" s="23">
        <v>38</v>
      </c>
      <c r="B88" s="24" t="s">
        <v>34</v>
      </c>
      <c r="C88" s="25" t="s">
        <v>6</v>
      </c>
      <c r="D88" s="26">
        <f>+'2013'!D88*1.0126</f>
        <v>23.736027453630548</v>
      </c>
      <c r="E88" s="26">
        <f t="shared" ref="E88:I91" si="34">+D88*1.04</f>
        <v>24.68546855177577</v>
      </c>
      <c r="F88" s="26">
        <f t="shared" si="34"/>
        <v>25.672887293846802</v>
      </c>
      <c r="G88" s="26">
        <f t="shared" si="34"/>
        <v>26.699802785600674</v>
      </c>
      <c r="H88" s="26">
        <f t="shared" si="34"/>
        <v>27.767794897024704</v>
      </c>
      <c r="I88" s="26">
        <f t="shared" si="34"/>
        <v>28.878506692905692</v>
      </c>
    </row>
    <row r="89" spans="1:9" s="4" customFormat="1" ht="11.25">
      <c r="A89" s="23"/>
      <c r="B89" s="24" t="s">
        <v>58</v>
      </c>
      <c r="C89" s="25"/>
      <c r="D89" s="26"/>
      <c r="E89" s="26"/>
      <c r="F89" s="26"/>
      <c r="G89" s="26"/>
      <c r="H89" s="26"/>
      <c r="I89" s="26"/>
    </row>
    <row r="90" spans="1:9" s="4" customFormat="1" ht="11.25">
      <c r="A90" s="23"/>
      <c r="B90" s="29"/>
      <c r="C90" s="25"/>
      <c r="D90" s="26"/>
      <c r="E90" s="26"/>
      <c r="F90" s="26"/>
      <c r="G90" s="26"/>
      <c r="H90" s="26"/>
      <c r="I90" s="26"/>
    </row>
    <row r="91" spans="1:9" s="4" customFormat="1" ht="11.25">
      <c r="A91" s="23">
        <v>39</v>
      </c>
      <c r="B91" s="24" t="s">
        <v>35</v>
      </c>
      <c r="C91" s="25" t="s">
        <v>6</v>
      </c>
      <c r="D91" s="26">
        <f>+'2013'!D91*1.0126</f>
        <v>24.336056366332553</v>
      </c>
      <c r="E91" s="26">
        <f t="shared" si="34"/>
        <v>25.309498620985856</v>
      </c>
      <c r="F91" s="26">
        <f t="shared" si="34"/>
        <v>26.321878565825291</v>
      </c>
      <c r="G91" s="26">
        <f t="shared" si="34"/>
        <v>27.374753708458304</v>
      </c>
      <c r="H91" s="26">
        <f t="shared" si="34"/>
        <v>28.469743856796637</v>
      </c>
      <c r="I91" s="26">
        <f t="shared" si="34"/>
        <v>29.608533611068502</v>
      </c>
    </row>
    <row r="92" spans="1:9" s="4" customFormat="1" ht="11.25">
      <c r="A92" s="32"/>
      <c r="B92" s="24" t="s">
        <v>37</v>
      </c>
      <c r="C92" s="30"/>
      <c r="D92" s="26"/>
      <c r="E92" s="26"/>
      <c r="F92" s="26"/>
      <c r="G92" s="26"/>
      <c r="H92" s="26"/>
      <c r="I92" s="26"/>
    </row>
    <row r="93" spans="1:9" s="4" customFormat="1" ht="11.25">
      <c r="A93" s="32"/>
      <c r="B93" s="24" t="s">
        <v>38</v>
      </c>
      <c r="C93" s="30"/>
      <c r="D93" s="26"/>
      <c r="E93" s="26"/>
      <c r="F93" s="26"/>
      <c r="G93" s="26"/>
      <c r="H93" s="26"/>
      <c r="I93" s="26"/>
    </row>
    <row r="94" spans="1:9" s="4" customFormat="1" ht="11.25">
      <c r="A94" s="32"/>
      <c r="B94" s="29" t="s">
        <v>39</v>
      </c>
      <c r="C94" s="30"/>
      <c r="D94" s="26"/>
      <c r="E94" s="26"/>
      <c r="F94" s="26"/>
      <c r="G94" s="26"/>
      <c r="H94" s="26"/>
      <c r="I94" s="26"/>
    </row>
    <row r="95" spans="1:9" s="4" customFormat="1" ht="11.25">
      <c r="A95" s="32"/>
      <c r="B95" s="29" t="s">
        <v>40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9" t="s">
        <v>41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9" t="s">
        <v>63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28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4" t="s">
        <v>29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/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23">
        <v>40</v>
      </c>
      <c r="B101" s="29" t="s">
        <v>42</v>
      </c>
      <c r="C101" s="25" t="s">
        <v>6</v>
      </c>
      <c r="D101" s="26">
        <f>+'2013'!D103*1.0126</f>
        <v>25.577976674018096</v>
      </c>
      <c r="E101" s="26">
        <f t="shared" ref="E101:I103" si="35">+D101*1.04</f>
        <v>26.60109574097882</v>
      </c>
      <c r="F101" s="26">
        <f t="shared" si="35"/>
        <v>27.665139570617974</v>
      </c>
      <c r="G101" s="26">
        <f t="shared" si="35"/>
        <v>28.771745153442694</v>
      </c>
      <c r="H101" s="26">
        <f t="shared" si="35"/>
        <v>29.922614959580404</v>
      </c>
      <c r="I101" s="26">
        <f t="shared" si="35"/>
        <v>31.119519557963621</v>
      </c>
    </row>
    <row r="102" spans="1:9" s="4" customFormat="1" ht="11.25">
      <c r="A102" s="23"/>
      <c r="B102" s="29"/>
      <c r="C102" s="30"/>
      <c r="D102" s="26"/>
      <c r="E102" s="26"/>
      <c r="F102" s="26"/>
      <c r="G102" s="26"/>
      <c r="H102" s="26"/>
      <c r="I102" s="26"/>
    </row>
    <row r="103" spans="1:9" s="4" customFormat="1" ht="11.25">
      <c r="A103" s="23">
        <v>41</v>
      </c>
      <c r="B103" s="29" t="s">
        <v>43</v>
      </c>
      <c r="C103" s="25" t="s">
        <v>6</v>
      </c>
      <c r="D103" s="26">
        <f>+'2013'!D105*1.0126</f>
        <v>26.219868069001642</v>
      </c>
      <c r="E103" s="26">
        <f t="shared" si="35"/>
        <v>27.268662791761709</v>
      </c>
      <c r="F103" s="26">
        <f t="shared" si="35"/>
        <v>28.35940930343218</v>
      </c>
      <c r="G103" s="26">
        <f t="shared" si="35"/>
        <v>29.49378567556947</v>
      </c>
      <c r="H103" s="26">
        <f t="shared" si="35"/>
        <v>30.673537102592249</v>
      </c>
      <c r="I103" s="26">
        <f t="shared" si="35"/>
        <v>31.900478586695939</v>
      </c>
    </row>
    <row r="104" spans="1:9" s="4" customFormat="1" ht="11.25">
      <c r="A104" s="23"/>
      <c r="B104" s="29"/>
      <c r="C104" s="30"/>
      <c r="D104" s="26"/>
      <c r="E104" s="26"/>
      <c r="F104" s="26"/>
      <c r="G104" s="26"/>
      <c r="H104" s="26"/>
      <c r="I104" s="26"/>
    </row>
    <row r="105" spans="1:9" s="4" customFormat="1" ht="11.25">
      <c r="A105" s="23">
        <v>42</v>
      </c>
      <c r="B105" s="29" t="s">
        <v>44</v>
      </c>
      <c r="C105" s="25" t="s">
        <v>6</v>
      </c>
      <c r="D105" s="26">
        <f>+'2013'!D108*1.0126</f>
        <v>26.875713624745693</v>
      </c>
      <c r="E105" s="26">
        <f t="shared" ref="E105:I105" si="36">+D105*1.04</f>
        <v>27.95074216973552</v>
      </c>
      <c r="F105" s="26">
        <f t="shared" si="36"/>
        <v>29.068771856524943</v>
      </c>
      <c r="G105" s="26">
        <f t="shared" si="36"/>
        <v>30.231522730785944</v>
      </c>
      <c r="H105" s="26">
        <f t="shared" si="36"/>
        <v>31.440783640017383</v>
      </c>
      <c r="I105" s="26">
        <f t="shared" si="36"/>
        <v>32.698414985618079</v>
      </c>
    </row>
    <row r="106" spans="1:9" s="4" customFormat="1" ht="11.25">
      <c r="A106" s="23"/>
      <c r="B106" s="29" t="s">
        <v>36</v>
      </c>
      <c r="C106" s="30"/>
      <c r="D106" s="26"/>
      <c r="E106" s="26"/>
      <c r="F106" s="26"/>
      <c r="G106" s="26"/>
      <c r="H106" s="26"/>
      <c r="I106" s="26"/>
    </row>
    <row r="107" spans="1:9" s="4" customFormat="1" ht="11.25">
      <c r="A107" s="23"/>
      <c r="B107" s="24"/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>
        <v>43</v>
      </c>
      <c r="B108" s="29" t="s">
        <v>47</v>
      </c>
      <c r="C108" s="25" t="s">
        <v>6</v>
      </c>
      <c r="D108" s="26">
        <f>+'2013'!D112*1.0126</f>
        <v>27.545513341250256</v>
      </c>
      <c r="E108" s="26">
        <f t="shared" ref="E108:I108" si="37">+D108*1.04</f>
        <v>28.647333874900266</v>
      </c>
      <c r="F108" s="26">
        <f t="shared" si="37"/>
        <v>29.793227229896278</v>
      </c>
      <c r="G108" s="26">
        <f t="shared" si="37"/>
        <v>30.984956319092131</v>
      </c>
      <c r="H108" s="26">
        <f t="shared" si="37"/>
        <v>32.22435457185582</v>
      </c>
      <c r="I108" s="26">
        <f t="shared" si="37"/>
        <v>33.513328754730054</v>
      </c>
    </row>
    <row r="109" spans="1:9" s="4" customFormat="1" ht="11.25">
      <c r="A109" s="32"/>
      <c r="B109" s="29" t="s">
        <v>48</v>
      </c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32"/>
      <c r="B110" s="24" t="s">
        <v>49</v>
      </c>
      <c r="C110" s="30"/>
      <c r="D110" s="26"/>
      <c r="E110" s="26"/>
      <c r="F110" s="26"/>
      <c r="G110" s="26"/>
      <c r="H110" s="26"/>
      <c r="I110" s="26"/>
    </row>
    <row r="111" spans="1:9" s="4" customFormat="1" ht="11.25">
      <c r="A111" s="23"/>
      <c r="B111" s="29"/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23">
        <v>44</v>
      </c>
      <c r="B112" s="24" t="s">
        <v>50</v>
      </c>
      <c r="C112" s="25" t="s">
        <v>6</v>
      </c>
      <c r="D112" s="26">
        <f>+'2013'!D112*1.0126</f>
        <v>27.545513341250256</v>
      </c>
      <c r="E112" s="26">
        <f t="shared" ref="E112:I112" si="38">+D112*1.04</f>
        <v>28.647333874900266</v>
      </c>
      <c r="F112" s="26">
        <f t="shared" si="38"/>
        <v>29.793227229896278</v>
      </c>
      <c r="G112" s="26">
        <f t="shared" si="38"/>
        <v>30.984956319092131</v>
      </c>
      <c r="H112" s="26">
        <f t="shared" si="38"/>
        <v>32.22435457185582</v>
      </c>
      <c r="I112" s="26">
        <f t="shared" si="38"/>
        <v>33.513328754730054</v>
      </c>
    </row>
    <row r="113" spans="1:9" s="4" customFormat="1" ht="11.25">
      <c r="A113" s="23"/>
      <c r="B113" s="24" t="s">
        <v>60</v>
      </c>
      <c r="C113" s="25"/>
      <c r="D113" s="26"/>
      <c r="E113" s="26"/>
      <c r="F113" s="26"/>
      <c r="G113" s="26"/>
      <c r="H113" s="26"/>
      <c r="I113" s="26"/>
    </row>
    <row r="114" spans="1:9" s="4" customFormat="1" ht="11.25">
      <c r="A114" s="23"/>
      <c r="B114" s="29" t="s">
        <v>65</v>
      </c>
      <c r="C114" s="25"/>
      <c r="D114" s="26"/>
      <c r="E114" s="26"/>
      <c r="F114" s="26"/>
      <c r="G114" s="26"/>
      <c r="H114" s="26"/>
      <c r="I114" s="26"/>
    </row>
    <row r="115" spans="1:9" s="4" customFormat="1" ht="11.25">
      <c r="A115" s="23"/>
      <c r="B115" s="29" t="s">
        <v>64</v>
      </c>
      <c r="C115" s="25"/>
      <c r="D115" s="26"/>
      <c r="E115" s="26"/>
      <c r="F115" s="26"/>
      <c r="G115" s="26"/>
      <c r="H115" s="26"/>
      <c r="I115" s="26"/>
    </row>
    <row r="116" spans="1:9" s="4" customFormat="1" ht="11.25">
      <c r="A116" s="23"/>
      <c r="B116" s="29" t="s">
        <v>45</v>
      </c>
      <c r="C116" s="25"/>
      <c r="D116" s="26"/>
      <c r="E116" s="26"/>
      <c r="F116" s="26"/>
      <c r="G116" s="26"/>
      <c r="H116" s="26"/>
      <c r="I116" s="26"/>
    </row>
    <row r="117" spans="1:9" s="4" customFormat="1" ht="11.25">
      <c r="A117" s="23"/>
      <c r="B117" s="24" t="s">
        <v>46</v>
      </c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/>
      <c r="B118" s="24" t="s">
        <v>69</v>
      </c>
      <c r="C118" s="25"/>
      <c r="D118" s="26"/>
      <c r="E118" s="26"/>
      <c r="F118" s="26"/>
      <c r="G118" s="26"/>
      <c r="H118" s="26"/>
      <c r="I118" s="26"/>
    </row>
    <row r="119" spans="1:9" s="4" customFormat="1" ht="11.25">
      <c r="A119" s="23">
        <v>45</v>
      </c>
      <c r="B119" s="29"/>
      <c r="C119" s="25" t="s">
        <v>6</v>
      </c>
      <c r="D119" s="26">
        <f>+'2013'!D119*1.0126</f>
        <v>28.234151174781509</v>
      </c>
      <c r="E119" s="26">
        <f>+'2012'!E119*1.0243</f>
        <v>28.998140649587963</v>
      </c>
      <c r="F119" s="26">
        <f>+'2012'!F119*1.0243</f>
        <v>30.158066275571485</v>
      </c>
      <c r="G119" s="26">
        <f>+'2012'!G119*1.0243</f>
        <v>31.364388926594348</v>
      </c>
      <c r="H119" s="26">
        <f>+'2012'!H119*1.0243</f>
        <v>32.618964483658125</v>
      </c>
      <c r="I119" s="26">
        <f>+'2012'!I119*1.0243</f>
        <v>33.923723063004445</v>
      </c>
    </row>
    <row r="120" spans="1:9" s="4" customFormat="1" ht="11.25">
      <c r="A120" s="23"/>
      <c r="B120" s="35"/>
      <c r="C120" s="25"/>
      <c r="D120" s="26"/>
      <c r="E120" s="26"/>
      <c r="F120" s="26"/>
      <c r="G120" s="26"/>
      <c r="H120" s="26"/>
      <c r="I120" s="26"/>
    </row>
    <row r="121" spans="1:9" s="4" customFormat="1" ht="11.25">
      <c r="A121" s="23">
        <v>46</v>
      </c>
      <c r="B121" s="24" t="s">
        <v>51</v>
      </c>
      <c r="C121" s="25" t="s">
        <v>6</v>
      </c>
      <c r="D121" s="26">
        <f>+'2013'!D121*1.0126</f>
        <v>28.926975256540928</v>
      </c>
      <c r="E121" s="26">
        <f t="shared" ref="E121:I121" si="39">+D121*1.04</f>
        <v>30.084054266802564</v>
      </c>
      <c r="F121" s="26">
        <f t="shared" si="39"/>
        <v>31.287416437474668</v>
      </c>
      <c r="G121" s="26">
        <f t="shared" si="39"/>
        <v>32.538913094973658</v>
      </c>
      <c r="H121" s="26">
        <f t="shared" si="39"/>
        <v>33.840469618772609</v>
      </c>
      <c r="I121" s="26">
        <f t="shared" si="39"/>
        <v>35.194088403523516</v>
      </c>
    </row>
    <row r="122" spans="1:9" s="4" customFormat="1" ht="11.25">
      <c r="A122" s="23"/>
      <c r="B122" s="24" t="s">
        <v>52</v>
      </c>
      <c r="C122" s="30"/>
      <c r="D122" s="26"/>
      <c r="E122" s="26"/>
      <c r="F122" s="26"/>
      <c r="G122" s="26"/>
      <c r="H122" s="26"/>
      <c r="I122" s="26"/>
    </row>
    <row r="123" spans="1:9" s="4" customFormat="1" ht="12" thickBot="1">
      <c r="A123" s="36"/>
      <c r="B123" s="50" t="s">
        <v>53</v>
      </c>
      <c r="C123" s="55"/>
      <c r="D123" s="37"/>
      <c r="E123" s="37"/>
      <c r="F123" s="37"/>
      <c r="G123" s="37"/>
      <c r="H123" s="37"/>
      <c r="I123" s="37"/>
    </row>
    <row r="124" spans="1:9" s="4" customFormat="1" ht="11.25" hidden="1">
      <c r="A124" s="23"/>
      <c r="B124" s="25"/>
      <c r="C124" s="30"/>
      <c r="D124" s="26"/>
      <c r="E124" s="26"/>
      <c r="F124" s="26"/>
      <c r="G124" s="26"/>
      <c r="H124" s="26"/>
      <c r="I124" s="26"/>
    </row>
    <row r="125" spans="1:9" s="4" customFormat="1" ht="15" customHeight="1">
      <c r="A125" s="23">
        <v>47</v>
      </c>
      <c r="B125" s="52" t="s">
        <v>54</v>
      </c>
      <c r="C125" s="24" t="s">
        <v>6</v>
      </c>
      <c r="D125" s="26">
        <f>+'2013'!D125*1.0126</f>
        <v>29.680499937608563</v>
      </c>
      <c r="E125" s="26">
        <f t="shared" ref="E125:I125" si="40">+D125*1.04</f>
        <v>30.867719935112905</v>
      </c>
      <c r="F125" s="26">
        <f t="shared" si="40"/>
        <v>32.102428732517424</v>
      </c>
      <c r="G125" s="26">
        <f t="shared" si="40"/>
        <v>33.386525881818123</v>
      </c>
      <c r="H125" s="26">
        <f t="shared" si="40"/>
        <v>34.721986917090852</v>
      </c>
      <c r="I125" s="26">
        <f t="shared" si="40"/>
        <v>36.110866393774486</v>
      </c>
    </row>
    <row r="126" spans="1:9" s="4" customFormat="1" ht="11.25">
      <c r="A126" s="32"/>
      <c r="B126" s="30"/>
      <c r="C126" s="29"/>
      <c r="D126" s="26"/>
      <c r="E126" s="26"/>
      <c r="F126" s="26"/>
      <c r="G126" s="26"/>
      <c r="H126" s="26"/>
      <c r="I126" s="26"/>
    </row>
    <row r="127" spans="1:9" s="4" customFormat="1" ht="11.25">
      <c r="A127" s="23">
        <v>48</v>
      </c>
      <c r="B127" s="25" t="s">
        <v>55</v>
      </c>
      <c r="C127" s="24" t="s">
        <v>6</v>
      </c>
      <c r="D127" s="26">
        <f>+'2013'!D127*1.0126</f>
        <v>30.406116297155172</v>
      </c>
      <c r="E127" s="26">
        <f t="shared" ref="E127:I127" si="41">+D127*1.04</f>
        <v>31.622360949041379</v>
      </c>
      <c r="F127" s="26">
        <f t="shared" si="41"/>
        <v>32.887255387003037</v>
      </c>
      <c r="G127" s="26">
        <f t="shared" si="41"/>
        <v>34.202745602483162</v>
      </c>
      <c r="H127" s="26">
        <f t="shared" si="41"/>
        <v>35.57085542658249</v>
      </c>
      <c r="I127" s="26">
        <f t="shared" si="41"/>
        <v>36.993689643645794</v>
      </c>
    </row>
    <row r="128" spans="1:9" s="4" customFormat="1" ht="11.25">
      <c r="A128" s="23"/>
      <c r="B128" s="25" t="s">
        <v>56</v>
      </c>
      <c r="C128" s="24"/>
      <c r="D128" s="26"/>
      <c r="E128" s="26"/>
      <c r="F128" s="26"/>
      <c r="G128" s="26"/>
      <c r="H128" s="26"/>
      <c r="I128" s="26"/>
    </row>
    <row r="129" spans="1:9" s="4" customFormat="1" ht="11.25">
      <c r="A129" s="23"/>
      <c r="B129" s="25"/>
      <c r="C129" s="24"/>
      <c r="D129" s="26"/>
      <c r="E129" s="26"/>
      <c r="F129" s="26"/>
      <c r="G129" s="26"/>
      <c r="H129" s="26"/>
      <c r="I129" s="26"/>
    </row>
    <row r="130" spans="1:9" s="4" customFormat="1" ht="11.25">
      <c r="A130" s="23">
        <v>49</v>
      </c>
      <c r="B130" s="30" t="s">
        <v>61</v>
      </c>
      <c r="C130" s="24" t="s">
        <v>6</v>
      </c>
      <c r="D130" s="26">
        <f>+'2013'!D130*1.0126</f>
        <v>31.17359513898332</v>
      </c>
      <c r="E130" s="26">
        <f t="shared" ref="E130:I182" si="42">+D130*1.04</f>
        <v>32.420538944542656</v>
      </c>
      <c r="F130" s="26">
        <f t="shared" si="42"/>
        <v>33.717360502324361</v>
      </c>
      <c r="G130" s="26">
        <f t="shared" si="42"/>
        <v>35.066054922417337</v>
      </c>
      <c r="H130" s="26">
        <f t="shared" si="42"/>
        <v>36.468697119314029</v>
      </c>
      <c r="I130" s="26">
        <f t="shared" si="42"/>
        <v>37.927445004086593</v>
      </c>
    </row>
    <row r="131" spans="1:9" s="4" customFormat="1" ht="11.25">
      <c r="A131" s="23"/>
      <c r="B131" s="30"/>
      <c r="C131" s="29"/>
      <c r="D131" s="26"/>
      <c r="E131" s="26"/>
      <c r="F131" s="26"/>
      <c r="G131" s="26"/>
      <c r="H131" s="26"/>
      <c r="I131" s="26"/>
    </row>
    <row r="132" spans="1:9" s="4" customFormat="1" ht="11.25">
      <c r="A132" s="23">
        <v>50</v>
      </c>
      <c r="B132" s="30"/>
      <c r="C132" s="24" t="s">
        <v>6</v>
      </c>
      <c r="D132" s="26">
        <f>+'2013'!D132*1.0126</f>
        <v>31.941073980811478</v>
      </c>
      <c r="E132" s="26">
        <f t="shared" si="42"/>
        <v>33.21871694004394</v>
      </c>
      <c r="F132" s="26">
        <f t="shared" si="42"/>
        <v>34.547465617645699</v>
      </c>
      <c r="G132" s="26">
        <f t="shared" si="42"/>
        <v>35.929364242351525</v>
      </c>
      <c r="H132" s="26">
        <f t="shared" si="42"/>
        <v>37.36653881204559</v>
      </c>
      <c r="I132" s="26">
        <f t="shared" si="42"/>
        <v>38.861200364527413</v>
      </c>
    </row>
    <row r="133" spans="1:9" s="4" customFormat="1" ht="11.25">
      <c r="A133" s="32"/>
      <c r="B133" s="30"/>
      <c r="C133" s="29"/>
      <c r="D133" s="26"/>
      <c r="E133" s="26"/>
      <c r="F133" s="26"/>
      <c r="G133" s="26"/>
      <c r="H133" s="26"/>
      <c r="I133" s="26"/>
    </row>
    <row r="134" spans="1:9" s="4" customFormat="1" ht="11.25">
      <c r="A134" s="23">
        <v>51</v>
      </c>
      <c r="B134" s="25"/>
      <c r="C134" s="24" t="s">
        <v>6</v>
      </c>
      <c r="D134" s="26">
        <f>+'2013'!D134*1.0126</f>
        <v>32.736461144160643</v>
      </c>
      <c r="E134" s="26">
        <f t="shared" si="42"/>
        <v>34.045919589927067</v>
      </c>
      <c r="F134" s="26">
        <f t="shared" si="42"/>
        <v>35.407756373524151</v>
      </c>
      <c r="G134" s="26">
        <f t="shared" si="42"/>
        <v>36.824066628465118</v>
      </c>
      <c r="H134" s="26">
        <f t="shared" si="42"/>
        <v>38.297029293603721</v>
      </c>
      <c r="I134" s="26">
        <f t="shared" si="42"/>
        <v>39.828910465347874</v>
      </c>
    </row>
    <row r="135" spans="1:9" s="4" customFormat="1" ht="11.25">
      <c r="A135" s="23"/>
      <c r="B135" s="30"/>
      <c r="C135" s="29"/>
      <c r="D135" s="26"/>
      <c r="E135" s="26"/>
      <c r="F135" s="26"/>
      <c r="G135" s="26"/>
      <c r="H135" s="26"/>
      <c r="I135" s="26"/>
    </row>
    <row r="136" spans="1:9" s="4" customFormat="1" ht="11.25">
      <c r="A136" s="23">
        <v>52</v>
      </c>
      <c r="B136" s="28" t="s">
        <v>57</v>
      </c>
      <c r="C136" s="24" t="s">
        <v>6</v>
      </c>
      <c r="D136" s="26">
        <f>+'2013'!D136*1.0126</f>
        <v>33.573710789791349</v>
      </c>
      <c r="E136" s="26">
        <f t="shared" si="42"/>
        <v>34.916659221383007</v>
      </c>
      <c r="F136" s="26">
        <f t="shared" si="42"/>
        <v>36.313325590238328</v>
      </c>
      <c r="G136" s="26">
        <f t="shared" si="42"/>
        <v>37.765858613847861</v>
      </c>
      <c r="H136" s="26">
        <f t="shared" si="42"/>
        <v>39.276492958401775</v>
      </c>
      <c r="I136" s="26">
        <f t="shared" si="42"/>
        <v>40.847552676737848</v>
      </c>
    </row>
    <row r="137" spans="1:9" s="4" customFormat="1" ht="11.25">
      <c r="A137" s="23"/>
      <c r="B137" s="28"/>
      <c r="C137" s="29"/>
      <c r="D137" s="43"/>
      <c r="E137" s="26"/>
      <c r="F137" s="26"/>
      <c r="G137" s="26"/>
      <c r="H137" s="26"/>
      <c r="I137" s="26"/>
    </row>
    <row r="138" spans="1:9" s="4" customFormat="1" ht="11.25">
      <c r="A138" s="23">
        <v>53</v>
      </c>
      <c r="B138" s="42"/>
      <c r="C138" s="24" t="s">
        <v>6</v>
      </c>
      <c r="D138" s="26">
        <f>+'2013'!D138*1.0126</f>
        <v>34.410960435422062</v>
      </c>
      <c r="E138" s="26">
        <f t="shared" si="42"/>
        <v>35.787398852838948</v>
      </c>
      <c r="F138" s="26">
        <f t="shared" si="42"/>
        <v>37.218894806952505</v>
      </c>
      <c r="G138" s="26">
        <f t="shared" si="42"/>
        <v>38.707650599230604</v>
      </c>
      <c r="H138" s="26">
        <f t="shared" si="42"/>
        <v>40.255956623199829</v>
      </c>
      <c r="I138" s="26">
        <f t="shared" si="42"/>
        <v>41.866194888127822</v>
      </c>
    </row>
    <row r="139" spans="1:9" s="4" customFormat="1" ht="11.25">
      <c r="A139" s="23"/>
      <c r="B139" s="28"/>
      <c r="C139" s="29"/>
      <c r="D139" s="43"/>
      <c r="E139" s="26"/>
      <c r="F139" s="26"/>
      <c r="G139" s="26"/>
      <c r="H139" s="26"/>
      <c r="I139" s="26"/>
    </row>
    <row r="140" spans="1:9" s="4" customFormat="1" ht="11.25">
      <c r="A140" s="23">
        <v>54</v>
      </c>
      <c r="B140" s="28"/>
      <c r="C140" s="24" t="s">
        <v>6</v>
      </c>
      <c r="D140" s="26">
        <f>+'2013'!D140*1.0126</f>
        <v>35.262164241813274</v>
      </c>
      <c r="E140" s="26">
        <f t="shared" si="42"/>
        <v>36.672650811485809</v>
      </c>
      <c r="F140" s="26">
        <f t="shared" si="42"/>
        <v>38.139556843945243</v>
      </c>
      <c r="G140" s="26">
        <f t="shared" si="42"/>
        <v>39.665139117703056</v>
      </c>
      <c r="H140" s="26">
        <f t="shared" si="42"/>
        <v>41.251744682411179</v>
      </c>
      <c r="I140" s="26">
        <f t="shared" si="42"/>
        <v>42.901814469707624</v>
      </c>
    </row>
    <row r="141" spans="1:9" s="52" customFormat="1" ht="11.25">
      <c r="A141" s="23"/>
      <c r="B141" s="28"/>
      <c r="C141" s="29"/>
      <c r="D141" s="43"/>
      <c r="E141" s="26"/>
      <c r="F141" s="26"/>
      <c r="G141" s="26"/>
      <c r="H141" s="26"/>
      <c r="I141" s="26"/>
    </row>
    <row r="142" spans="1:9" s="4" customFormat="1" ht="11.25">
      <c r="A142" s="23">
        <v>55</v>
      </c>
      <c r="B142" s="28"/>
      <c r="C142" s="24" t="s">
        <v>6</v>
      </c>
      <c r="D142" s="26">
        <f>+'2013'!D142*1.0126</f>
        <v>36.14127636972551</v>
      </c>
      <c r="E142" s="26">
        <f t="shared" si="42"/>
        <v>37.586927424514535</v>
      </c>
      <c r="F142" s="26">
        <f t="shared" si="42"/>
        <v>39.090404521495117</v>
      </c>
      <c r="G142" s="26">
        <f t="shared" si="42"/>
        <v>40.65402070235492</v>
      </c>
      <c r="H142" s="26">
        <f t="shared" si="42"/>
        <v>42.28018153044912</v>
      </c>
      <c r="I142" s="26">
        <f t="shared" si="42"/>
        <v>43.971388791667088</v>
      </c>
    </row>
    <row r="143" spans="1:9" s="4" customFormat="1" ht="11.25">
      <c r="A143" s="23"/>
      <c r="B143" s="28"/>
      <c r="C143" s="29"/>
      <c r="D143" s="43"/>
      <c r="E143" s="26"/>
      <c r="F143" s="26"/>
      <c r="G143" s="26"/>
      <c r="H143" s="26"/>
      <c r="I143" s="26"/>
    </row>
    <row r="144" spans="1:9" s="4" customFormat="1" ht="11.25">
      <c r="A144" s="23">
        <v>56</v>
      </c>
      <c r="B144" s="42"/>
      <c r="C144" s="24" t="s">
        <v>6</v>
      </c>
      <c r="D144" s="26">
        <f>+'2013'!D144*1.0126</f>
        <v>37.062250979919298</v>
      </c>
      <c r="E144" s="26">
        <f t="shared" si="42"/>
        <v>38.544741019116074</v>
      </c>
      <c r="F144" s="26">
        <f t="shared" si="42"/>
        <v>40.086530659880715</v>
      </c>
      <c r="G144" s="26">
        <f t="shared" si="42"/>
        <v>41.689991886275948</v>
      </c>
      <c r="H144" s="26">
        <f t="shared" si="42"/>
        <v>43.357591561726984</v>
      </c>
      <c r="I144" s="26">
        <f t="shared" si="42"/>
        <v>45.091895224196065</v>
      </c>
    </row>
    <row r="145" spans="1:9" s="4" customFormat="1" ht="11.25">
      <c r="A145" s="32"/>
      <c r="B145" s="28"/>
      <c r="C145" s="29"/>
      <c r="D145" s="43"/>
      <c r="E145" s="26"/>
      <c r="F145" s="26"/>
      <c r="G145" s="26"/>
      <c r="H145" s="26"/>
      <c r="I145" s="26"/>
    </row>
    <row r="146" spans="1:9" s="4" customFormat="1" ht="11.25">
      <c r="A146" s="23">
        <v>57</v>
      </c>
      <c r="B146" s="42"/>
      <c r="C146" s="24" t="s">
        <v>6</v>
      </c>
      <c r="D146" s="26">
        <f>+'2013'!D146*1.0126</f>
        <v>37.983225590113079</v>
      </c>
      <c r="E146" s="26">
        <f t="shared" si="42"/>
        <v>39.502554613717606</v>
      </c>
      <c r="F146" s="26">
        <f t="shared" si="42"/>
        <v>41.082656798266314</v>
      </c>
      <c r="G146" s="26">
        <f t="shared" si="42"/>
        <v>42.725963070196968</v>
      </c>
      <c r="H146" s="26">
        <f t="shared" si="42"/>
        <v>44.435001593004849</v>
      </c>
      <c r="I146" s="26">
        <f t="shared" si="42"/>
        <v>46.212401656725042</v>
      </c>
    </row>
    <row r="147" spans="1:9" s="4" customFormat="1" ht="11.25">
      <c r="A147" s="32"/>
      <c r="B147" s="28"/>
      <c r="C147" s="29"/>
      <c r="D147" s="43"/>
      <c r="E147" s="26"/>
      <c r="F147" s="26"/>
      <c r="G147" s="26"/>
      <c r="H147" s="26"/>
      <c r="I147" s="26"/>
    </row>
    <row r="148" spans="1:9" s="4" customFormat="1" ht="11.25">
      <c r="A148" s="23">
        <v>58</v>
      </c>
      <c r="B148" s="42"/>
      <c r="C148" s="24" t="s">
        <v>6</v>
      </c>
      <c r="D148" s="26">
        <f>+'2013'!D148*1.0126</f>
        <v>38.932108521827878</v>
      </c>
      <c r="E148" s="26">
        <f t="shared" si="42"/>
        <v>40.489392862700996</v>
      </c>
      <c r="F148" s="26">
        <f t="shared" si="42"/>
        <v>42.108968577209033</v>
      </c>
      <c r="G148" s="26">
        <f t="shared" si="42"/>
        <v>43.793327320297394</v>
      </c>
      <c r="H148" s="26">
        <f t="shared" si="42"/>
        <v>45.54506041310929</v>
      </c>
      <c r="I148" s="26">
        <f t="shared" si="42"/>
        <v>47.366862829633661</v>
      </c>
    </row>
    <row r="149" spans="1:9" s="4" customFormat="1" ht="11.25">
      <c r="A149" s="32"/>
      <c r="B149" s="28"/>
      <c r="C149" s="29"/>
      <c r="D149" s="43"/>
      <c r="E149" s="26"/>
      <c r="F149" s="26"/>
      <c r="G149" s="26"/>
      <c r="H149" s="26"/>
      <c r="I149" s="26"/>
    </row>
    <row r="150" spans="1:9" s="4" customFormat="1" ht="11.25">
      <c r="A150" s="23">
        <v>59</v>
      </c>
      <c r="B150" s="28"/>
      <c r="C150" s="24" t="s">
        <v>6</v>
      </c>
      <c r="D150" s="26">
        <f>+'2013'!D150*1.0126</f>
        <v>39.908899775063709</v>
      </c>
      <c r="E150" s="26">
        <f t="shared" si="42"/>
        <v>41.505255766066256</v>
      </c>
      <c r="F150" s="26">
        <f t="shared" si="42"/>
        <v>43.16546599670891</v>
      </c>
      <c r="G150" s="26">
        <f t="shared" si="42"/>
        <v>44.892084636577266</v>
      </c>
      <c r="H150" s="26">
        <f t="shared" si="42"/>
        <v>46.687768022040359</v>
      </c>
      <c r="I150" s="26">
        <f t="shared" si="42"/>
        <v>48.555278742921978</v>
      </c>
    </row>
    <row r="151" spans="1:9" s="4" customFormat="1" ht="11.25">
      <c r="A151" s="32"/>
      <c r="B151" s="28"/>
      <c r="C151" s="29"/>
      <c r="D151" s="43"/>
      <c r="E151" s="26"/>
      <c r="F151" s="26"/>
      <c r="G151" s="26"/>
      <c r="H151" s="26"/>
      <c r="I151" s="26"/>
    </row>
    <row r="152" spans="1:9" s="4" customFormat="1" ht="11.25">
      <c r="A152" s="23">
        <v>60</v>
      </c>
      <c r="B152" s="42"/>
      <c r="C152" s="24" t="s">
        <v>6</v>
      </c>
      <c r="D152" s="26">
        <f>+'2013'!D152*1.0126</f>
        <v>40.899645189060031</v>
      </c>
      <c r="E152" s="26">
        <f t="shared" si="42"/>
        <v>42.535630996622437</v>
      </c>
      <c r="F152" s="26">
        <f t="shared" si="42"/>
        <v>44.237056236487334</v>
      </c>
      <c r="G152" s="26">
        <f t="shared" si="42"/>
        <v>46.006538485946827</v>
      </c>
      <c r="H152" s="26">
        <f t="shared" si="42"/>
        <v>47.846800025384702</v>
      </c>
      <c r="I152" s="26">
        <f t="shared" si="42"/>
        <v>49.760672026400094</v>
      </c>
    </row>
    <row r="153" spans="1:9" s="4" customFormat="1" ht="11.25">
      <c r="A153" s="23"/>
      <c r="B153" s="42"/>
      <c r="C153" s="24"/>
      <c r="D153" s="43"/>
      <c r="E153" s="26"/>
      <c r="F153" s="26"/>
      <c r="G153" s="26"/>
      <c r="H153" s="26"/>
      <c r="I153" s="26"/>
    </row>
    <row r="154" spans="1:9" s="4" customFormat="1" ht="11.25">
      <c r="A154" s="23">
        <v>61</v>
      </c>
      <c r="B154" s="28"/>
      <c r="C154" s="24" t="s">
        <v>6</v>
      </c>
      <c r="D154" s="26">
        <f>+'2013'!D154*1.0126</f>
        <v>41.932253085337898</v>
      </c>
      <c r="E154" s="26">
        <f t="shared" si="42"/>
        <v>43.609543208751418</v>
      </c>
      <c r="F154" s="26">
        <f t="shared" si="42"/>
        <v>45.353924937101475</v>
      </c>
      <c r="G154" s="26">
        <f t="shared" si="42"/>
        <v>47.168081934585537</v>
      </c>
      <c r="H154" s="26">
        <f t="shared" si="42"/>
        <v>49.054805211968961</v>
      </c>
      <c r="I154" s="26">
        <f t="shared" si="42"/>
        <v>51.016997420447723</v>
      </c>
    </row>
    <row r="155" spans="1:9" s="4" customFormat="1" ht="11.25">
      <c r="A155" s="32"/>
      <c r="B155" s="28"/>
      <c r="C155" s="29"/>
      <c r="D155" s="43"/>
      <c r="E155" s="26"/>
      <c r="F155" s="26"/>
      <c r="G155" s="26"/>
      <c r="H155" s="26"/>
      <c r="I155" s="26"/>
    </row>
    <row r="156" spans="1:9" s="4" customFormat="1" ht="11.25">
      <c r="A156" s="23">
        <v>62</v>
      </c>
      <c r="B156" s="28"/>
      <c r="C156" s="24" t="s">
        <v>6</v>
      </c>
      <c r="D156" s="26">
        <f>+'2013'!D156*1.0126</f>
        <v>42.978815142376298</v>
      </c>
      <c r="E156" s="26">
        <f t="shared" si="42"/>
        <v>44.697967748071349</v>
      </c>
      <c r="F156" s="26">
        <f t="shared" si="42"/>
        <v>46.485886457994205</v>
      </c>
      <c r="G156" s="26">
        <f t="shared" si="42"/>
        <v>48.345321916313978</v>
      </c>
      <c r="H156" s="26">
        <f t="shared" si="42"/>
        <v>50.279134792966538</v>
      </c>
      <c r="I156" s="26">
        <f t="shared" si="42"/>
        <v>52.290300184685201</v>
      </c>
    </row>
    <row r="157" spans="1:9" s="4" customFormat="1" ht="11.25">
      <c r="A157" s="32"/>
      <c r="B157" s="28"/>
      <c r="C157" s="29"/>
      <c r="D157" s="43"/>
      <c r="E157" s="26"/>
      <c r="F157" s="26"/>
      <c r="G157" s="26"/>
      <c r="H157" s="26"/>
      <c r="I157" s="26"/>
    </row>
    <row r="158" spans="1:9" s="4" customFormat="1" ht="11.25">
      <c r="A158" s="23">
        <v>63</v>
      </c>
      <c r="B158" s="42"/>
      <c r="C158" s="24" t="s">
        <v>6</v>
      </c>
      <c r="D158" s="26">
        <f>+'2013'!D158*1.0126</f>
        <v>44.039331360175183</v>
      </c>
      <c r="E158" s="26">
        <f t="shared" si="42"/>
        <v>45.800904614582194</v>
      </c>
      <c r="F158" s="26">
        <f t="shared" si="42"/>
        <v>47.632940799165482</v>
      </c>
      <c r="G158" s="26">
        <f t="shared" si="42"/>
        <v>49.5382584311321</v>
      </c>
      <c r="H158" s="26">
        <f t="shared" si="42"/>
        <v>51.519788768377389</v>
      </c>
      <c r="I158" s="26">
        <f t="shared" si="42"/>
        <v>53.580580319112485</v>
      </c>
    </row>
    <row r="159" spans="1:9" s="4" customFormat="1" ht="11.25">
      <c r="A159" s="32"/>
      <c r="B159" s="28"/>
      <c r="C159" s="29"/>
      <c r="D159" s="43"/>
      <c r="E159" s="26"/>
      <c r="F159" s="26"/>
      <c r="G159" s="26"/>
      <c r="H159" s="26"/>
      <c r="I159" s="26"/>
    </row>
    <row r="160" spans="1:9" s="4" customFormat="1" ht="11.25">
      <c r="A160" s="23">
        <v>64</v>
      </c>
      <c r="B160" s="42"/>
      <c r="C160" s="24" t="s">
        <v>6</v>
      </c>
      <c r="D160" s="26">
        <f>+'2013'!D160*1.0126</f>
        <v>45.155664221016139</v>
      </c>
      <c r="E160" s="26">
        <f t="shared" si="42"/>
        <v>46.961890789856788</v>
      </c>
      <c r="F160" s="26">
        <f t="shared" si="42"/>
        <v>48.840366421451058</v>
      </c>
      <c r="G160" s="26">
        <f t="shared" si="42"/>
        <v>50.793981078309102</v>
      </c>
      <c r="H160" s="26">
        <f t="shared" si="42"/>
        <v>52.825740321441465</v>
      </c>
      <c r="I160" s="26">
        <f t="shared" si="42"/>
        <v>54.938769934299124</v>
      </c>
    </row>
    <row r="161" spans="1:9" s="4" customFormat="1" ht="11.25">
      <c r="A161" s="32"/>
      <c r="B161" s="28"/>
      <c r="C161" s="29"/>
      <c r="D161" s="43"/>
      <c r="E161" s="26"/>
      <c r="F161" s="26"/>
      <c r="G161" s="26"/>
      <c r="H161" s="26"/>
      <c r="I161" s="26"/>
    </row>
    <row r="162" spans="1:9" s="4" customFormat="1" ht="11.25">
      <c r="A162" s="23">
        <v>65</v>
      </c>
      <c r="B162" s="42"/>
      <c r="C162" s="24" t="s">
        <v>6</v>
      </c>
      <c r="D162" s="26">
        <f>+'2013'!D162*1.0126</f>
        <v>46.271997081857073</v>
      </c>
      <c r="E162" s="26">
        <f t="shared" si="42"/>
        <v>48.122876965131354</v>
      </c>
      <c r="F162" s="26">
        <f t="shared" si="42"/>
        <v>50.047792043736607</v>
      </c>
      <c r="G162" s="26">
        <f t="shared" si="42"/>
        <v>52.049703725486076</v>
      </c>
      <c r="H162" s="26">
        <f t="shared" si="42"/>
        <v>54.13169187450552</v>
      </c>
      <c r="I162" s="26">
        <f t="shared" si="42"/>
        <v>56.296959549485742</v>
      </c>
    </row>
    <row r="163" spans="1:9" s="4" customFormat="1" ht="11.25">
      <c r="A163" s="32"/>
      <c r="B163" s="28"/>
      <c r="C163" s="29"/>
      <c r="D163" s="43"/>
      <c r="E163" s="26"/>
      <c r="F163" s="26"/>
      <c r="G163" s="26"/>
      <c r="H163" s="26"/>
      <c r="I163" s="26"/>
    </row>
    <row r="164" spans="1:9" s="4" customFormat="1" ht="11.25">
      <c r="A164" s="23">
        <v>66</v>
      </c>
      <c r="B164" s="42"/>
      <c r="C164" s="24" t="s">
        <v>6</v>
      </c>
      <c r="D164" s="26">
        <f>+'2013'!D164*1.0126</f>
        <v>47.430192424979559</v>
      </c>
      <c r="E164" s="26">
        <f t="shared" si="42"/>
        <v>49.327400121978741</v>
      </c>
      <c r="F164" s="26">
        <f t="shared" si="42"/>
        <v>51.300496126857894</v>
      </c>
      <c r="G164" s="26">
        <f t="shared" si="42"/>
        <v>53.352515971932213</v>
      </c>
      <c r="H164" s="26">
        <f t="shared" si="42"/>
        <v>55.486616610809506</v>
      </c>
      <c r="I164" s="26">
        <f t="shared" si="42"/>
        <v>57.706081275241885</v>
      </c>
    </row>
    <row r="165" spans="1:9" s="4" customFormat="1" ht="11.25">
      <c r="A165" s="32"/>
      <c r="B165" s="28"/>
      <c r="C165" s="29"/>
      <c r="D165" s="43"/>
      <c r="E165" s="26"/>
      <c r="F165" s="26"/>
      <c r="G165" s="26"/>
      <c r="H165" s="26"/>
      <c r="I165" s="26"/>
    </row>
    <row r="166" spans="1:9" s="4" customFormat="1" ht="11.25">
      <c r="A166" s="23">
        <v>67</v>
      </c>
      <c r="B166" s="42"/>
      <c r="C166" s="24" t="s">
        <v>6</v>
      </c>
      <c r="D166" s="26">
        <f>+'2013'!D166*1.0126</f>
        <v>48.630250250383568</v>
      </c>
      <c r="E166" s="26">
        <f t="shared" si="42"/>
        <v>50.575460260398913</v>
      </c>
      <c r="F166" s="26">
        <f t="shared" si="42"/>
        <v>52.59847867081487</v>
      </c>
      <c r="G166" s="26">
        <f t="shared" si="42"/>
        <v>54.702417817647465</v>
      </c>
      <c r="H166" s="26">
        <f t="shared" si="42"/>
        <v>56.890514530353364</v>
      </c>
      <c r="I166" s="26">
        <f t="shared" si="42"/>
        <v>59.166135111567499</v>
      </c>
    </row>
    <row r="167" spans="1:9" s="4" customFormat="1" ht="11.25">
      <c r="A167" s="32"/>
      <c r="B167" s="28"/>
      <c r="C167" s="29"/>
      <c r="D167" s="43"/>
      <c r="E167" s="26"/>
      <c r="F167" s="26"/>
      <c r="G167" s="26"/>
      <c r="H167" s="26"/>
      <c r="I167" s="26"/>
    </row>
    <row r="168" spans="1:9" s="4" customFormat="1" ht="11.25">
      <c r="A168" s="23">
        <v>68</v>
      </c>
      <c r="B168" s="42"/>
      <c r="C168" s="24" t="s">
        <v>6</v>
      </c>
      <c r="D168" s="26">
        <f>+'2013'!D168*1.0126</f>
        <v>49.83030807578757</v>
      </c>
      <c r="E168" s="26">
        <f t="shared" si="42"/>
        <v>51.823520398819078</v>
      </c>
      <c r="F168" s="26">
        <f t="shared" si="42"/>
        <v>53.89646121477184</v>
      </c>
      <c r="G168" s="26">
        <f t="shared" si="42"/>
        <v>56.052319663362717</v>
      </c>
      <c r="H168" s="26">
        <f t="shared" si="42"/>
        <v>58.29441244989723</v>
      </c>
      <c r="I168" s="26">
        <f t="shared" si="42"/>
        <v>60.62618894789312</v>
      </c>
    </row>
    <row r="169" spans="1:9" s="4" customFormat="1" ht="11.25">
      <c r="A169" s="32"/>
      <c r="B169" s="28"/>
      <c r="C169" s="29"/>
      <c r="D169" s="43"/>
      <c r="E169" s="26"/>
      <c r="F169" s="26"/>
      <c r="G169" s="26"/>
      <c r="H169" s="26"/>
      <c r="I169" s="26"/>
    </row>
    <row r="170" spans="1:9" s="4" customFormat="1" ht="11.25">
      <c r="A170" s="23">
        <v>69</v>
      </c>
      <c r="B170" s="28"/>
      <c r="C170" s="24" t="s">
        <v>6</v>
      </c>
      <c r="D170" s="26">
        <f>+'2013'!D170*1.0126</f>
        <v>51.086182544233644</v>
      </c>
      <c r="E170" s="26">
        <f t="shared" si="42"/>
        <v>53.129629846002992</v>
      </c>
      <c r="F170" s="26">
        <f t="shared" si="42"/>
        <v>55.254815039843116</v>
      </c>
      <c r="G170" s="26">
        <f t="shared" si="42"/>
        <v>57.465007641436841</v>
      </c>
      <c r="H170" s="26">
        <f t="shared" si="42"/>
        <v>59.763607947094314</v>
      </c>
      <c r="I170" s="26">
        <f t="shared" si="42"/>
        <v>62.154152264978087</v>
      </c>
    </row>
    <row r="171" spans="1:9" s="4" customFormat="1" ht="11.25">
      <c r="A171" s="32"/>
      <c r="B171" s="28"/>
      <c r="C171" s="29"/>
      <c r="D171" s="43"/>
      <c r="E171" s="26"/>
      <c r="F171" s="26"/>
      <c r="G171" s="26"/>
      <c r="H171" s="26"/>
      <c r="I171" s="26"/>
    </row>
    <row r="172" spans="1:9" s="4" customFormat="1" ht="11.25">
      <c r="A172" s="23">
        <v>70</v>
      </c>
      <c r="B172" s="42"/>
      <c r="C172" s="24" t="s">
        <v>6</v>
      </c>
      <c r="D172" s="26">
        <f>+'2013'!D172*1.0126</f>
        <v>52.35601117344023</v>
      </c>
      <c r="E172" s="26">
        <f t="shared" si="42"/>
        <v>54.450251620377841</v>
      </c>
      <c r="F172" s="26">
        <f t="shared" si="42"/>
        <v>56.62826168519296</v>
      </c>
      <c r="G172" s="26">
        <f t="shared" si="42"/>
        <v>58.893392152600683</v>
      </c>
      <c r="H172" s="26">
        <f t="shared" si="42"/>
        <v>61.249127838704709</v>
      </c>
      <c r="I172" s="26">
        <f t="shared" si="42"/>
        <v>63.699092952252897</v>
      </c>
    </row>
    <row r="173" spans="1:9" s="4" customFormat="1" ht="11.25">
      <c r="A173" s="32"/>
      <c r="B173" s="28"/>
      <c r="C173" s="29"/>
      <c r="D173" s="43"/>
      <c r="E173" s="26"/>
      <c r="F173" s="26"/>
      <c r="G173" s="26"/>
      <c r="H173" s="26"/>
      <c r="I173" s="26"/>
    </row>
    <row r="174" spans="1:9" s="4" customFormat="1" ht="11.25">
      <c r="A174" s="23">
        <v>71</v>
      </c>
      <c r="B174" s="42"/>
      <c r="C174" s="24" t="s">
        <v>6</v>
      </c>
      <c r="D174" s="26">
        <f>+'2013'!D174*1.0126</f>
        <v>53.667702284928332</v>
      </c>
      <c r="E174" s="26">
        <f t="shared" si="42"/>
        <v>55.814410376325469</v>
      </c>
      <c r="F174" s="26">
        <f t="shared" si="42"/>
        <v>58.046986791378487</v>
      </c>
      <c r="G174" s="26">
        <f t="shared" si="42"/>
        <v>60.368866263033631</v>
      </c>
      <c r="H174" s="26">
        <f t="shared" si="42"/>
        <v>62.783620913554977</v>
      </c>
      <c r="I174" s="26">
        <f t="shared" si="42"/>
        <v>65.294965750097177</v>
      </c>
    </row>
    <row r="175" spans="1:9" s="4" customFormat="1" ht="11.25">
      <c r="A175" s="32"/>
      <c r="B175" s="28"/>
      <c r="C175" s="29"/>
      <c r="D175" s="43"/>
      <c r="E175" s="26"/>
      <c r="F175" s="26"/>
      <c r="G175" s="26"/>
      <c r="H175" s="26"/>
      <c r="I175" s="26"/>
    </row>
    <row r="176" spans="1:9" s="4" customFormat="1" ht="11.25">
      <c r="A176" s="23">
        <v>72</v>
      </c>
      <c r="B176" s="42"/>
      <c r="C176" s="24" t="s">
        <v>6</v>
      </c>
      <c r="D176" s="26">
        <f>+'2013'!D176*1.0126</f>
        <v>55.021255878697957</v>
      </c>
      <c r="E176" s="26">
        <f t="shared" si="42"/>
        <v>57.222106113845875</v>
      </c>
      <c r="F176" s="26">
        <f t="shared" si="42"/>
        <v>59.51099035839971</v>
      </c>
      <c r="G176" s="26">
        <f t="shared" si="42"/>
        <v>61.8914299727357</v>
      </c>
      <c r="H176" s="26">
        <f t="shared" si="42"/>
        <v>64.367087171645124</v>
      </c>
      <c r="I176" s="26">
        <f t="shared" si="42"/>
        <v>66.941770658510933</v>
      </c>
    </row>
    <row r="177" spans="1:9" s="4" customFormat="1" ht="11.25">
      <c r="A177" s="32"/>
      <c r="B177" s="28"/>
      <c r="C177" s="29"/>
      <c r="D177" s="43"/>
      <c r="E177" s="26"/>
      <c r="F177" s="26"/>
      <c r="G177" s="26"/>
      <c r="H177" s="26"/>
      <c r="I177" s="26"/>
    </row>
    <row r="178" spans="1:9" s="4" customFormat="1" ht="11.25">
      <c r="A178" s="23">
        <v>73</v>
      </c>
      <c r="B178" s="42"/>
      <c r="C178" s="24" t="s">
        <v>6</v>
      </c>
      <c r="D178" s="26">
        <f>+'2013'!D178*1.0126</f>
        <v>56.388763633228116</v>
      </c>
      <c r="E178" s="26">
        <f t="shared" si="42"/>
        <v>58.644314178557245</v>
      </c>
      <c r="F178" s="26">
        <f t="shared" si="42"/>
        <v>60.990086745699536</v>
      </c>
      <c r="G178" s="26">
        <f t="shared" si="42"/>
        <v>63.429690215527522</v>
      </c>
      <c r="H178" s="26">
        <f t="shared" si="42"/>
        <v>65.966877824148625</v>
      </c>
      <c r="I178" s="26">
        <f t="shared" si="42"/>
        <v>68.605552937114567</v>
      </c>
    </row>
    <row r="179" spans="1:9" s="4" customFormat="1" ht="11.25">
      <c r="A179" s="32"/>
      <c r="B179" s="28"/>
      <c r="C179" s="29"/>
      <c r="D179" s="43"/>
      <c r="E179" s="26"/>
      <c r="F179" s="26"/>
      <c r="G179" s="26"/>
      <c r="H179" s="26"/>
      <c r="I179" s="26"/>
    </row>
    <row r="180" spans="1:9" s="4" customFormat="1" ht="11.25">
      <c r="A180" s="23">
        <v>74</v>
      </c>
      <c r="B180" s="42"/>
      <c r="C180" s="24" t="s">
        <v>6</v>
      </c>
      <c r="D180" s="26">
        <f>+'2013'!D180*1.0126</f>
        <v>57.798133870039806</v>
      </c>
      <c r="E180" s="26">
        <f t="shared" si="42"/>
        <v>60.1100592248414</v>
      </c>
      <c r="F180" s="26">
        <f t="shared" si="42"/>
        <v>62.514461593835058</v>
      </c>
      <c r="G180" s="26">
        <f t="shared" si="42"/>
        <v>65.015040057588465</v>
      </c>
      <c r="H180" s="26">
        <f t="shared" si="42"/>
        <v>67.615641659892006</v>
      </c>
      <c r="I180" s="26">
        <f t="shared" si="42"/>
        <v>70.320267326287691</v>
      </c>
    </row>
    <row r="181" spans="1:9" s="4" customFormat="1" ht="11.25">
      <c r="A181" s="32"/>
      <c r="B181" s="28"/>
      <c r="C181" s="29"/>
      <c r="D181" s="43"/>
      <c r="E181" s="26"/>
      <c r="F181" s="26"/>
      <c r="G181" s="26"/>
      <c r="H181" s="26"/>
      <c r="I181" s="26"/>
    </row>
    <row r="182" spans="1:9" s="4" customFormat="1" ht="11.25">
      <c r="A182" s="23">
        <v>75</v>
      </c>
      <c r="B182" s="42"/>
      <c r="C182" s="24" t="s">
        <v>6</v>
      </c>
      <c r="D182" s="26">
        <f>+'2013'!D182*1.0126</f>
        <v>59.249366589133032</v>
      </c>
      <c r="E182" s="26">
        <f t="shared" si="42"/>
        <v>61.619341252698355</v>
      </c>
      <c r="F182" s="26">
        <f t="shared" si="42"/>
        <v>64.084114902806292</v>
      </c>
      <c r="G182" s="26">
        <f t="shared" si="42"/>
        <v>66.647479498918543</v>
      </c>
      <c r="H182" s="26">
        <f t="shared" si="42"/>
        <v>69.313378678875281</v>
      </c>
      <c r="I182" s="26">
        <f t="shared" si="42"/>
        <v>72.085913826030293</v>
      </c>
    </row>
    <row r="183" spans="1:9" s="4" customFormat="1" ht="12" thickBot="1">
      <c r="A183" s="41"/>
      <c r="B183" s="8"/>
      <c r="C183" s="39"/>
      <c r="D183" s="53"/>
      <c r="E183" s="37"/>
      <c r="F183" s="53"/>
      <c r="G183" s="37"/>
      <c r="H183" s="37"/>
      <c r="I183" s="37"/>
    </row>
    <row r="184" spans="1:9" s="4" customFormat="1" ht="11.25">
      <c r="A184" s="40"/>
    </row>
  </sheetData>
  <mergeCells count="1">
    <mergeCell ref="A1:B1"/>
  </mergeCells>
  <printOptions horizontalCentered="1"/>
  <pageMargins left="0.7" right="0.7" top="0.75" bottom="0.75" header="0.3" footer="0.3"/>
  <pageSetup scale="94" fitToHeight="5" orientation="portrait" r:id="rId1"/>
  <rowBreaks count="2" manualBreakCount="2">
    <brk id="64" max="8" man="1"/>
    <brk id="12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84"/>
  <sheetViews>
    <sheetView view="pageBreakPreview" zoomScaleNormal="100" zoomScaleSheetLayoutView="100" workbookViewId="0">
      <selection activeCell="N7" sqref="N7"/>
    </sheetView>
  </sheetViews>
  <sheetFormatPr defaultRowHeight="15"/>
  <cols>
    <col min="1" max="1" width="5.42578125" customWidth="1"/>
    <col min="2" max="2" width="30.28515625" customWidth="1"/>
    <col min="3" max="3" width="5.7109375" customWidth="1"/>
    <col min="4" max="9" width="8" customWidth="1"/>
  </cols>
  <sheetData>
    <row r="1" spans="1:14" s="4" customFormat="1" ht="11.25">
      <c r="A1" s="71" t="s">
        <v>0</v>
      </c>
      <c r="B1" s="71"/>
      <c r="E1" s="3"/>
      <c r="F1" s="3"/>
      <c r="G1" s="3"/>
      <c r="H1" s="3"/>
      <c r="I1" s="3"/>
    </row>
    <row r="2" spans="1:14" s="4" customFormat="1" ht="11.25">
      <c r="A2" s="5" t="s">
        <v>2</v>
      </c>
      <c r="B2" s="6"/>
      <c r="C2" s="6"/>
      <c r="D2" s="3"/>
      <c r="E2" s="3"/>
      <c r="F2" s="3"/>
      <c r="G2" s="57" t="s">
        <v>66</v>
      </c>
      <c r="H2" s="58">
        <v>2.4299999999999999E-2</v>
      </c>
      <c r="I2" s="3"/>
    </row>
    <row r="3" spans="1:14" s="4" customFormat="1" ht="11.25">
      <c r="A3" s="5" t="s">
        <v>3</v>
      </c>
      <c r="B3" s="6"/>
      <c r="C3" s="6" t="s">
        <v>4</v>
      </c>
      <c r="D3" s="3"/>
      <c r="E3" s="3"/>
      <c r="F3" s="3"/>
      <c r="G3" s="59" t="s">
        <v>67</v>
      </c>
      <c r="H3" s="60" t="s">
        <v>68</v>
      </c>
      <c r="I3" s="3"/>
    </row>
    <row r="4" spans="1:14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14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14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14" s="4" customFormat="1" ht="15" customHeight="1">
      <c r="A7" s="44">
        <v>1</v>
      </c>
      <c r="B7" s="45"/>
      <c r="C7" s="46" t="s">
        <v>6</v>
      </c>
      <c r="D7" s="47">
        <f>+'2012'!D7*1.0243</f>
        <v>9.3983188215179094</v>
      </c>
      <c r="E7" s="47">
        <f>+D7*1.04</f>
        <v>9.774251574378626</v>
      </c>
      <c r="F7" s="47">
        <f t="shared" ref="F7:I7" si="0">+E7*1.04</f>
        <v>10.165221637353772</v>
      </c>
      <c r="G7" s="47">
        <f t="shared" si="0"/>
        <v>10.571830502847924</v>
      </c>
      <c r="H7" s="47">
        <f t="shared" si="0"/>
        <v>10.994703722961841</v>
      </c>
      <c r="I7" s="47">
        <f t="shared" si="0"/>
        <v>11.434491871880315</v>
      </c>
      <c r="N7" s="81"/>
    </row>
    <row r="8" spans="1:14" s="4" customFormat="1" ht="11.25">
      <c r="A8" s="23"/>
      <c r="B8" s="29"/>
      <c r="C8" s="30"/>
      <c r="D8" s="26"/>
      <c r="E8" s="26"/>
      <c r="F8" s="26"/>
      <c r="G8" s="26"/>
      <c r="H8" s="26"/>
      <c r="I8" s="26"/>
    </row>
    <row r="9" spans="1:14" s="4" customFormat="1" ht="11.25">
      <c r="A9" s="23">
        <v>2</v>
      </c>
      <c r="B9" s="24"/>
      <c r="C9" s="25" t="s">
        <v>6</v>
      </c>
      <c r="D9" s="26">
        <f>+'2012'!D9*1.0243</f>
        <v>9.6463682918805542</v>
      </c>
      <c r="E9" s="26">
        <f>+D9*1.04</f>
        <v>10.032223023555776</v>
      </c>
      <c r="F9" s="26">
        <f t="shared" ref="F9:I9" si="1">+E9*1.04</f>
        <v>10.433511944498008</v>
      </c>
      <c r="G9" s="26">
        <f t="shared" si="1"/>
        <v>10.850852422277928</v>
      </c>
      <c r="H9" s="26">
        <f t="shared" si="1"/>
        <v>11.284886519169046</v>
      </c>
      <c r="I9" s="26">
        <f t="shared" si="1"/>
        <v>11.736281979935807</v>
      </c>
    </row>
    <row r="10" spans="1:14" s="4" customFormat="1" ht="11.25">
      <c r="A10" s="23"/>
      <c r="B10" s="29"/>
      <c r="C10" s="30"/>
      <c r="D10" s="26"/>
      <c r="E10" s="26"/>
      <c r="F10" s="26"/>
      <c r="G10" s="26"/>
      <c r="H10" s="26"/>
      <c r="I10" s="26"/>
    </row>
    <row r="11" spans="1:14" s="4" customFormat="1" ht="11.25">
      <c r="A11" s="23">
        <v>3</v>
      </c>
      <c r="B11" s="24"/>
      <c r="C11" s="25" t="s">
        <v>6</v>
      </c>
      <c r="D11" s="26">
        <f>+'2012'!D11*1.0243</f>
        <v>9.8668567099806825</v>
      </c>
      <c r="E11" s="26">
        <f t="shared" ref="E11:I11" si="2">+D11*1.04</f>
        <v>10.261530978379911</v>
      </c>
      <c r="F11" s="26">
        <f t="shared" si="2"/>
        <v>10.671992217515108</v>
      </c>
      <c r="G11" s="26">
        <f t="shared" si="2"/>
        <v>11.098871906215713</v>
      </c>
      <c r="H11" s="26">
        <f t="shared" si="2"/>
        <v>11.542826782464342</v>
      </c>
      <c r="I11" s="26">
        <f t="shared" si="2"/>
        <v>12.004539853762916</v>
      </c>
    </row>
    <row r="12" spans="1:14" s="4" customFormat="1" ht="11.25">
      <c r="A12" s="23"/>
      <c r="B12" s="29"/>
      <c r="C12" s="30"/>
      <c r="D12" s="26"/>
      <c r="E12" s="26"/>
      <c r="F12" s="26"/>
      <c r="G12" s="26"/>
      <c r="H12" s="26"/>
      <c r="I12" s="26"/>
    </row>
    <row r="13" spans="1:14" s="4" customFormat="1" ht="11.25">
      <c r="A13" s="23">
        <v>4</v>
      </c>
      <c r="B13" s="24"/>
      <c r="C13" s="25" t="s">
        <v>6</v>
      </c>
      <c r="D13" s="26">
        <f>+'2012'!D13*1.0243</f>
        <v>10.11490618034332</v>
      </c>
      <c r="E13" s="26">
        <f t="shared" ref="E13:I13" si="3">+D13*1.04</f>
        <v>10.519502427557054</v>
      </c>
      <c r="F13" s="26">
        <f t="shared" si="3"/>
        <v>10.940282524659336</v>
      </c>
      <c r="G13" s="26">
        <f t="shared" si="3"/>
        <v>11.37789382564571</v>
      </c>
      <c r="H13" s="26">
        <f t="shared" si="3"/>
        <v>11.83300957867154</v>
      </c>
      <c r="I13" s="26">
        <f t="shared" si="3"/>
        <v>12.306329961818403</v>
      </c>
    </row>
    <row r="14" spans="1:14" s="4" customFormat="1" ht="11.25">
      <c r="A14" s="23"/>
      <c r="B14" s="29"/>
      <c r="C14" s="30"/>
      <c r="D14" s="26"/>
      <c r="E14" s="26"/>
      <c r="F14" s="26"/>
      <c r="G14" s="26"/>
      <c r="H14" s="26"/>
      <c r="I14" s="26"/>
    </row>
    <row r="15" spans="1:14" s="4" customFormat="1" ht="11.25">
      <c r="A15" s="23">
        <v>5</v>
      </c>
      <c r="B15" s="24"/>
      <c r="C15" s="25" t="s">
        <v>6</v>
      </c>
      <c r="D15" s="26">
        <f>+'2012'!D15*1.0243</f>
        <v>10.376736176837223</v>
      </c>
      <c r="E15" s="26">
        <f t="shared" ref="E15:I15" si="4">+D15*1.04</f>
        <v>10.791805623910713</v>
      </c>
      <c r="F15" s="26">
        <f t="shared" si="4"/>
        <v>11.223477848867143</v>
      </c>
      <c r="G15" s="26">
        <f t="shared" si="4"/>
        <v>11.67241696282183</v>
      </c>
      <c r="H15" s="26">
        <f t="shared" si="4"/>
        <v>12.139313641334702</v>
      </c>
      <c r="I15" s="26">
        <f t="shared" si="4"/>
        <v>12.624886186988091</v>
      </c>
    </row>
    <row r="16" spans="1:14" s="4" customFormat="1" ht="11.25">
      <c r="A16" s="23"/>
      <c r="B16" s="29"/>
      <c r="C16" s="30"/>
      <c r="D16" s="26"/>
      <c r="E16" s="26"/>
      <c r="F16" s="26"/>
      <c r="G16" s="26"/>
      <c r="H16" s="26"/>
      <c r="I16" s="26"/>
    </row>
    <row r="17" spans="1:9" s="4" customFormat="1" ht="11.25">
      <c r="A17" s="23">
        <v>6</v>
      </c>
      <c r="B17" s="24"/>
      <c r="C17" s="25" t="s">
        <v>6</v>
      </c>
      <c r="D17" s="26">
        <f>+'2012'!D17*1.0243</f>
        <v>10.638566173331125</v>
      </c>
      <c r="E17" s="26">
        <f t="shared" ref="E17:I17" si="5">+D17*1.04</f>
        <v>11.064108820264369</v>
      </c>
      <c r="F17" s="26">
        <f t="shared" si="5"/>
        <v>11.506673173074944</v>
      </c>
      <c r="G17" s="26">
        <f t="shared" si="5"/>
        <v>11.966940099997942</v>
      </c>
      <c r="H17" s="26">
        <f t="shared" si="5"/>
        <v>12.445617703997859</v>
      </c>
      <c r="I17" s="26">
        <f t="shared" si="5"/>
        <v>12.943442412157774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6"/>
    </row>
    <row r="19" spans="1:9" s="4" customFormat="1" ht="11.25">
      <c r="A19" s="23">
        <v>7</v>
      </c>
      <c r="B19" s="24"/>
      <c r="C19" s="25" t="s">
        <v>6</v>
      </c>
      <c r="D19" s="26">
        <f>+'2012'!D19*1.0243</f>
        <v>10.91417669595628</v>
      </c>
      <c r="E19" s="26">
        <f t="shared" ref="E19:I19" si="6">+D19*1.04</f>
        <v>11.350743763794531</v>
      </c>
      <c r="F19" s="26">
        <f t="shared" si="6"/>
        <v>11.804773514346312</v>
      </c>
      <c r="G19" s="26">
        <f t="shared" si="6"/>
        <v>12.276964454920165</v>
      </c>
      <c r="H19" s="26">
        <f t="shared" si="6"/>
        <v>12.768043033116973</v>
      </c>
      <c r="I19" s="26">
        <f t="shared" si="6"/>
        <v>13.278764754441653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6"/>
    </row>
    <row r="21" spans="1:9" s="4" customFormat="1" ht="11.25">
      <c r="A21" s="23">
        <v>8</v>
      </c>
      <c r="B21" s="24"/>
      <c r="C21" s="25" t="s">
        <v>6</v>
      </c>
      <c r="D21" s="26">
        <f>+'2012'!D21*1.0243</f>
        <v>11.18978721858144</v>
      </c>
      <c r="E21" s="26">
        <f t="shared" ref="E21:I21" si="7">+D21*1.04</f>
        <v>11.637378707324698</v>
      </c>
      <c r="F21" s="26">
        <f t="shared" si="7"/>
        <v>12.102873855617688</v>
      </c>
      <c r="G21" s="26">
        <f t="shared" si="7"/>
        <v>12.586988809842396</v>
      </c>
      <c r="H21" s="26">
        <f t="shared" si="7"/>
        <v>13.090468362236091</v>
      </c>
      <c r="I21" s="26">
        <f t="shared" si="7"/>
        <v>13.614087096725536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6"/>
    </row>
    <row r="23" spans="1:9" s="4" customFormat="1" ht="11.25">
      <c r="A23" s="23">
        <v>9</v>
      </c>
      <c r="B23" s="31"/>
      <c r="C23" s="25" t="s">
        <v>6</v>
      </c>
      <c r="D23" s="26">
        <f>+'2012'!D23*1.0243</f>
        <v>11.451617215075341</v>
      </c>
      <c r="E23" s="26">
        <f t="shared" ref="E23:I23" si="8">+D23*1.04</f>
        <v>11.909681903678356</v>
      </c>
      <c r="F23" s="26">
        <f t="shared" si="8"/>
        <v>12.38606917982549</v>
      </c>
      <c r="G23" s="26">
        <f t="shared" si="8"/>
        <v>12.881511947018511</v>
      </c>
      <c r="H23" s="26">
        <f t="shared" si="8"/>
        <v>13.396772424899252</v>
      </c>
      <c r="I23" s="26">
        <f t="shared" si="8"/>
        <v>13.932643321895222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6"/>
    </row>
    <row r="25" spans="1:9" s="4" customFormat="1" ht="11.25">
      <c r="A25" s="23">
        <v>10</v>
      </c>
      <c r="B25" s="24"/>
      <c r="C25" s="25" t="s">
        <v>6</v>
      </c>
      <c r="D25" s="26">
        <f>+'2012'!D25*1.0243</f>
        <v>11.754788789963014</v>
      </c>
      <c r="E25" s="26">
        <f t="shared" ref="E25:I25" si="9">+D25*1.04</f>
        <v>12.224980341561535</v>
      </c>
      <c r="F25" s="26">
        <f t="shared" si="9"/>
        <v>12.713979555223997</v>
      </c>
      <c r="G25" s="26">
        <f t="shared" si="9"/>
        <v>13.222538737432957</v>
      </c>
      <c r="H25" s="26">
        <f t="shared" si="9"/>
        <v>13.751440286930276</v>
      </c>
      <c r="I25" s="26">
        <f t="shared" si="9"/>
        <v>14.301497898407487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6"/>
    </row>
    <row r="27" spans="1:9" s="4" customFormat="1" ht="11.25">
      <c r="A27" s="23">
        <v>11</v>
      </c>
      <c r="B27" s="24"/>
      <c r="C27" s="25" t="s">
        <v>6</v>
      </c>
      <c r="D27" s="26">
        <f>+'2012'!D27*1.0243</f>
        <v>12.030399312588179</v>
      </c>
      <c r="E27" s="26">
        <f t="shared" ref="E27:I27" si="10">+D27*1.04</f>
        <v>12.511615285091706</v>
      </c>
      <c r="F27" s="26">
        <f t="shared" si="10"/>
        <v>13.012079896495374</v>
      </c>
      <c r="G27" s="26">
        <f t="shared" si="10"/>
        <v>13.53256309235519</v>
      </c>
      <c r="H27" s="26">
        <f t="shared" si="10"/>
        <v>14.073865616049398</v>
      </c>
      <c r="I27" s="26">
        <f t="shared" si="10"/>
        <v>14.636820240691375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6"/>
    </row>
    <row r="29" spans="1:9" s="4" customFormat="1" ht="11.25">
      <c r="A29" s="23">
        <v>12</v>
      </c>
      <c r="B29" s="24"/>
      <c r="C29" s="25" t="s">
        <v>6</v>
      </c>
      <c r="D29" s="26">
        <f>+'2012'!D29*1.0243</f>
        <v>12.333570887475851</v>
      </c>
      <c r="E29" s="26">
        <f t="shared" ref="E29:I29" si="11">+D29*1.04</f>
        <v>12.826913722974885</v>
      </c>
      <c r="F29" s="26">
        <f t="shared" si="11"/>
        <v>13.33999027189388</v>
      </c>
      <c r="G29" s="26">
        <f t="shared" si="11"/>
        <v>13.873589882769636</v>
      </c>
      <c r="H29" s="26">
        <f t="shared" si="11"/>
        <v>14.428533478080421</v>
      </c>
      <c r="I29" s="26">
        <f t="shared" si="11"/>
        <v>15.005674817203639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6"/>
    </row>
    <row r="31" spans="1:9" s="4" customFormat="1" ht="11.25">
      <c r="A31" s="23">
        <v>13</v>
      </c>
      <c r="B31" s="24" t="s">
        <v>18</v>
      </c>
      <c r="C31" s="25" t="s">
        <v>6</v>
      </c>
      <c r="D31" s="26">
        <f>+'2012'!D31*1.0243</f>
        <v>12.650522988494785</v>
      </c>
      <c r="E31" s="26">
        <f t="shared" ref="E31:I31" si="12">+D31*1.04</f>
        <v>13.156543908034577</v>
      </c>
      <c r="F31" s="26">
        <f t="shared" si="12"/>
        <v>13.682805664355961</v>
      </c>
      <c r="G31" s="26">
        <f t="shared" si="12"/>
        <v>14.230117890930199</v>
      </c>
      <c r="H31" s="26">
        <f t="shared" si="12"/>
        <v>14.799322606567408</v>
      </c>
      <c r="I31" s="26">
        <f t="shared" si="12"/>
        <v>15.391295510830105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6"/>
    </row>
    <row r="33" spans="1:9" s="4" customFormat="1" ht="11.25">
      <c r="A33" s="23">
        <v>14</v>
      </c>
      <c r="B33" s="24"/>
      <c r="C33" s="25" t="s">
        <v>6</v>
      </c>
      <c r="D33" s="26">
        <f>+'2012'!D33*1.0243</f>
        <v>12.967475089513716</v>
      </c>
      <c r="E33" s="26">
        <f t="shared" ref="E33:I33" si="13">+D33*1.04</f>
        <v>13.486174093094265</v>
      </c>
      <c r="F33" s="26">
        <f t="shared" si="13"/>
        <v>14.025621056818036</v>
      </c>
      <c r="G33" s="26">
        <f t="shared" si="13"/>
        <v>14.586645899090758</v>
      </c>
      <c r="H33" s="26">
        <f t="shared" si="13"/>
        <v>15.170111735054389</v>
      </c>
      <c r="I33" s="26">
        <f t="shared" si="13"/>
        <v>15.776916204456565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6"/>
    </row>
    <row r="35" spans="1:9" s="4" customFormat="1" ht="11.25">
      <c r="A35" s="23">
        <v>15</v>
      </c>
      <c r="B35" s="35"/>
      <c r="C35" s="25" t="s">
        <v>6</v>
      </c>
      <c r="D35" s="26">
        <f>+'2012'!D35*1.0243</f>
        <v>13.284427190532648</v>
      </c>
      <c r="E35" s="26">
        <f t="shared" ref="E35:I35" si="14">+D35*1.04</f>
        <v>13.815804278153955</v>
      </c>
      <c r="F35" s="26">
        <f t="shared" si="14"/>
        <v>14.368436449280114</v>
      </c>
      <c r="G35" s="26">
        <f t="shared" si="14"/>
        <v>14.943173907251319</v>
      </c>
      <c r="H35" s="26">
        <f t="shared" si="14"/>
        <v>15.540900863541372</v>
      </c>
      <c r="I35" s="26">
        <f t="shared" si="14"/>
        <v>16.16253689808303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6"/>
    </row>
    <row r="37" spans="1:9" s="4" customFormat="1" ht="11.25">
      <c r="A37" s="23">
        <v>16</v>
      </c>
      <c r="B37" s="24"/>
      <c r="C37" s="25" t="s">
        <v>6</v>
      </c>
      <c r="D37" s="26">
        <f>+'2012'!D37*1.0243</f>
        <v>13.628940343814099</v>
      </c>
      <c r="E37" s="26">
        <f t="shared" ref="E37:I37" si="15">+D37*1.04</f>
        <v>14.174097957566664</v>
      </c>
      <c r="F37" s="26">
        <f t="shared" si="15"/>
        <v>14.741061875869331</v>
      </c>
      <c r="G37" s="26">
        <f t="shared" si="15"/>
        <v>15.330704350904105</v>
      </c>
      <c r="H37" s="26">
        <f t="shared" si="15"/>
        <v>15.943932524940269</v>
      </c>
      <c r="I37" s="26">
        <f t="shared" si="15"/>
        <v>16.581689825937879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6"/>
    </row>
    <row r="39" spans="1:9" s="4" customFormat="1" ht="11.25">
      <c r="A39" s="23">
        <v>17</v>
      </c>
      <c r="B39" s="24"/>
      <c r="C39" s="25" t="s">
        <v>6</v>
      </c>
      <c r="D39" s="26">
        <f>+'2012'!D39*1.0243</f>
        <v>13.973453497095543</v>
      </c>
      <c r="E39" s="26">
        <f t="shared" ref="E39:I39" si="16">+D39*1.04</f>
        <v>14.532391636979364</v>
      </c>
      <c r="F39" s="26">
        <f t="shared" si="16"/>
        <v>15.113687302458539</v>
      </c>
      <c r="G39" s="26">
        <f t="shared" si="16"/>
        <v>15.718234794556881</v>
      </c>
      <c r="H39" s="26">
        <f t="shared" si="16"/>
        <v>16.346964186339157</v>
      </c>
      <c r="I39" s="26">
        <f t="shared" si="16"/>
        <v>17.000842753792725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6"/>
    </row>
    <row r="41" spans="1:9" s="4" customFormat="1" ht="11.25">
      <c r="A41" s="23">
        <v>18</v>
      </c>
      <c r="B41" s="31"/>
      <c r="C41" s="25" t="s">
        <v>6</v>
      </c>
      <c r="D41" s="26">
        <f>+'2012'!D41*1.0243</f>
        <v>14.304186124245737</v>
      </c>
      <c r="E41" s="26">
        <f t="shared" ref="E41:I41" si="17">+D41*1.04</f>
        <v>14.876353569215567</v>
      </c>
      <c r="F41" s="26">
        <f t="shared" si="17"/>
        <v>15.47140771198419</v>
      </c>
      <c r="G41" s="26">
        <f t="shared" si="17"/>
        <v>16.090264020463557</v>
      </c>
      <c r="H41" s="26">
        <f t="shared" si="17"/>
        <v>16.733874581282102</v>
      </c>
      <c r="I41" s="26">
        <f t="shared" si="17"/>
        <v>17.403229564533387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6"/>
    </row>
    <row r="43" spans="1:9" s="4" customFormat="1" ht="11.25">
      <c r="A43" s="23">
        <v>19</v>
      </c>
      <c r="B43" s="24"/>
      <c r="C43" s="25" t="s">
        <v>6</v>
      </c>
      <c r="D43" s="26">
        <f>+'2012'!D43*1.0243</f>
        <v>14.662479803658442</v>
      </c>
      <c r="E43" s="26">
        <f t="shared" ref="E43:I43" si="18">+D43*1.04</f>
        <v>15.24897899580478</v>
      </c>
      <c r="F43" s="26">
        <f t="shared" si="18"/>
        <v>15.858938155636972</v>
      </c>
      <c r="G43" s="26">
        <f t="shared" si="18"/>
        <v>16.493295681862453</v>
      </c>
      <c r="H43" s="26">
        <f t="shared" si="18"/>
        <v>17.153027509136951</v>
      </c>
      <c r="I43" s="26">
        <f t="shared" si="18"/>
        <v>17.839148609502431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6"/>
    </row>
    <row r="45" spans="1:9" s="4" customFormat="1" ht="11.25">
      <c r="A45" s="23">
        <v>20</v>
      </c>
      <c r="B45" s="24"/>
      <c r="C45" s="25" t="s">
        <v>6</v>
      </c>
      <c r="D45" s="26">
        <f>+'2012'!D45*1.0243</f>
        <v>15.034554009202404</v>
      </c>
      <c r="E45" s="26">
        <f t="shared" ref="E45:I45" si="19">+D45*1.04</f>
        <v>15.635936169570501</v>
      </c>
      <c r="F45" s="26">
        <f t="shared" si="19"/>
        <v>16.261373616353321</v>
      </c>
      <c r="G45" s="26">
        <f t="shared" si="19"/>
        <v>16.911828561007454</v>
      </c>
      <c r="H45" s="26">
        <f t="shared" si="19"/>
        <v>17.588301703447751</v>
      </c>
      <c r="I45" s="26">
        <f t="shared" si="19"/>
        <v>18.291833771585662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6"/>
    </row>
    <row r="47" spans="1:9" s="4" customFormat="1" ht="11.25">
      <c r="A47" s="23">
        <v>21</v>
      </c>
      <c r="B47" s="24"/>
      <c r="C47" s="25" t="s">
        <v>6</v>
      </c>
      <c r="D47" s="26">
        <f>+'2012'!D47*1.0243</f>
        <v>15.406628214746368</v>
      </c>
      <c r="E47" s="26">
        <f t="shared" ref="E47:I47" si="20">+D47*1.04</f>
        <v>16.022893343336222</v>
      </c>
      <c r="F47" s="26">
        <f t="shared" si="20"/>
        <v>16.663809077069672</v>
      </c>
      <c r="G47" s="26">
        <f t="shared" si="20"/>
        <v>17.330361440152458</v>
      </c>
      <c r="H47" s="26">
        <f t="shared" si="20"/>
        <v>18.023575897758558</v>
      </c>
      <c r="I47" s="26">
        <f t="shared" si="20"/>
        <v>18.7445189336689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6"/>
    </row>
    <row r="49" spans="1:12" s="4" customFormat="1" ht="11.25">
      <c r="A49" s="23">
        <v>22</v>
      </c>
      <c r="B49" s="24"/>
      <c r="C49" s="25" t="s">
        <v>6</v>
      </c>
      <c r="D49" s="26">
        <f>+'2012'!D49*1.0243</f>
        <v>15.806263472552853</v>
      </c>
      <c r="E49" s="26">
        <f t="shared" ref="E49:I49" si="21">+D49*1.04</f>
        <v>16.438514011454966</v>
      </c>
      <c r="F49" s="26">
        <f t="shared" si="21"/>
        <v>17.096054571913164</v>
      </c>
      <c r="G49" s="26">
        <f t="shared" si="21"/>
        <v>17.779896754789693</v>
      </c>
      <c r="H49" s="26">
        <f t="shared" si="21"/>
        <v>18.491092624981281</v>
      </c>
      <c r="I49" s="26">
        <f t="shared" si="21"/>
        <v>19.230736329980534</v>
      </c>
    </row>
    <row r="50" spans="1:12" s="4" customFormat="1" ht="11.25">
      <c r="A50" s="32"/>
      <c r="B50" s="29"/>
      <c r="C50" s="30"/>
      <c r="D50" s="26"/>
      <c r="E50" s="26"/>
      <c r="F50" s="26"/>
      <c r="G50" s="26"/>
      <c r="H50" s="26"/>
      <c r="I50" s="26"/>
    </row>
    <row r="51" spans="1:12" s="4" customFormat="1" ht="11.25">
      <c r="A51" s="23">
        <v>23</v>
      </c>
      <c r="B51" s="24"/>
      <c r="C51" s="25" t="s">
        <v>6</v>
      </c>
      <c r="D51" s="26">
        <f>+'2012'!D51*1.0243</f>
        <v>16.192118204228077</v>
      </c>
      <c r="E51" s="26">
        <f t="shared" ref="E51:I51" si="22">+D51*1.04</f>
        <v>16.839802932397202</v>
      </c>
      <c r="F51" s="26">
        <f t="shared" si="22"/>
        <v>17.513395049693091</v>
      </c>
      <c r="G51" s="26">
        <f t="shared" si="22"/>
        <v>18.213930851680814</v>
      </c>
      <c r="H51" s="26">
        <f t="shared" si="22"/>
        <v>18.942488085748046</v>
      </c>
      <c r="I51" s="26">
        <f t="shared" si="22"/>
        <v>19.70018760917797</v>
      </c>
    </row>
    <row r="52" spans="1:12" s="4" customFormat="1" ht="11.25">
      <c r="A52" s="23"/>
      <c r="B52" s="29"/>
      <c r="C52" s="30"/>
      <c r="D52" s="26"/>
      <c r="E52" s="26"/>
      <c r="F52" s="26"/>
      <c r="G52" s="26"/>
      <c r="H52" s="26"/>
      <c r="I52" s="26"/>
    </row>
    <row r="53" spans="1:12" s="4" customFormat="1" ht="11.25">
      <c r="A53" s="23">
        <v>24</v>
      </c>
      <c r="B53" s="24" t="s">
        <v>19</v>
      </c>
      <c r="C53" s="25" t="s">
        <v>6</v>
      </c>
      <c r="D53" s="26">
        <f>+'2012'!D53*1.0243</f>
        <v>16.605533988165813</v>
      </c>
      <c r="E53" s="26">
        <f t="shared" ref="E53:I53" si="23">+D53*1.04</f>
        <v>17.269755347692445</v>
      </c>
      <c r="F53" s="26">
        <f t="shared" si="23"/>
        <v>17.960545561600142</v>
      </c>
      <c r="G53" s="26">
        <f t="shared" si="23"/>
        <v>18.678967384064148</v>
      </c>
      <c r="H53" s="26">
        <f t="shared" si="23"/>
        <v>19.426126079426716</v>
      </c>
      <c r="I53" s="26">
        <f t="shared" si="23"/>
        <v>20.203171122603784</v>
      </c>
    </row>
    <row r="54" spans="1:12" s="4" customFormat="1" ht="11.25">
      <c r="A54" s="32"/>
      <c r="B54" s="29"/>
      <c r="C54" s="30"/>
      <c r="D54" s="26"/>
      <c r="E54" s="26"/>
      <c r="F54" s="26"/>
      <c r="G54" s="26"/>
      <c r="H54" s="26"/>
      <c r="I54" s="26"/>
    </row>
    <row r="55" spans="1:12" s="4" customFormat="1" ht="11.25">
      <c r="A55" s="23">
        <v>25</v>
      </c>
      <c r="B55" s="24"/>
      <c r="C55" s="25" t="s">
        <v>6</v>
      </c>
      <c r="D55" s="26">
        <f>+'2012'!D55*1.0243</f>
        <v>17.00516924597229</v>
      </c>
      <c r="E55" s="26">
        <f t="shared" ref="E55:I55" si="24">+D55*1.04</f>
        <v>17.685376015811183</v>
      </c>
      <c r="F55" s="26">
        <f t="shared" si="24"/>
        <v>18.392791056443631</v>
      </c>
      <c r="G55" s="26">
        <f t="shared" si="24"/>
        <v>19.128502698701379</v>
      </c>
      <c r="H55" s="26">
        <f t="shared" si="24"/>
        <v>19.893642806649435</v>
      </c>
      <c r="I55" s="26">
        <f t="shared" si="24"/>
        <v>20.689388518915415</v>
      </c>
    </row>
    <row r="56" spans="1:12" s="4" customFormat="1" ht="11.25">
      <c r="A56" s="23"/>
      <c r="B56" s="29"/>
      <c r="C56" s="30"/>
      <c r="D56" s="26"/>
      <c r="E56" s="26"/>
      <c r="F56" s="26"/>
      <c r="G56" s="26"/>
      <c r="H56" s="26"/>
      <c r="I56" s="26"/>
    </row>
    <row r="57" spans="1:12" s="4" customFormat="1" ht="11.25">
      <c r="A57" s="23">
        <v>26</v>
      </c>
      <c r="B57" s="24"/>
      <c r="C57" s="25" t="s">
        <v>6</v>
      </c>
      <c r="D57" s="26">
        <f>+'2012'!D57*1.0243</f>
        <v>17.432365556041294</v>
      </c>
      <c r="E57" s="26">
        <f t="shared" ref="E57:I57" si="25">+D57*1.04</f>
        <v>18.129660178282947</v>
      </c>
      <c r="F57" s="26">
        <f t="shared" si="25"/>
        <v>18.854846585414265</v>
      </c>
      <c r="G57" s="26">
        <f t="shared" si="25"/>
        <v>19.609040448830836</v>
      </c>
      <c r="H57" s="26">
        <f t="shared" si="25"/>
        <v>20.39340206678407</v>
      </c>
      <c r="I57" s="26">
        <f t="shared" si="25"/>
        <v>21.209138149455434</v>
      </c>
    </row>
    <row r="58" spans="1:12" s="4" customFormat="1" ht="11.25">
      <c r="A58" s="33"/>
      <c r="B58" s="29"/>
      <c r="C58" s="30"/>
      <c r="D58" s="26"/>
      <c r="E58" s="26"/>
      <c r="F58" s="26"/>
      <c r="G58" s="26"/>
      <c r="H58" s="26"/>
      <c r="I58" s="26"/>
    </row>
    <row r="59" spans="1:12" s="4" customFormat="1" ht="11.25">
      <c r="A59" s="23">
        <v>27</v>
      </c>
      <c r="B59" s="34"/>
      <c r="C59" s="25" t="s">
        <v>6</v>
      </c>
      <c r="D59" s="26">
        <f>+'2012'!D59*1.0243</f>
        <v>17.873342392241543</v>
      </c>
      <c r="E59" s="26">
        <f t="shared" ref="E59:I59" si="26">+D59*1.04</f>
        <v>18.588276087931206</v>
      </c>
      <c r="F59" s="26">
        <f t="shared" si="26"/>
        <v>19.331807131448453</v>
      </c>
      <c r="G59" s="26">
        <f t="shared" si="26"/>
        <v>20.105079416706392</v>
      </c>
      <c r="H59" s="26">
        <f t="shared" si="26"/>
        <v>20.909282593374648</v>
      </c>
      <c r="I59" s="26">
        <f t="shared" si="26"/>
        <v>21.745653897109634</v>
      </c>
    </row>
    <row r="60" spans="1:12" s="4" customFormat="1" ht="11.25">
      <c r="A60" s="32"/>
      <c r="B60" s="35"/>
      <c r="C60" s="30"/>
      <c r="D60" s="26"/>
      <c r="E60" s="26"/>
      <c r="F60" s="26"/>
      <c r="G60" s="26"/>
      <c r="H60" s="26"/>
      <c r="I60" s="26"/>
    </row>
    <row r="61" spans="1:12" s="4" customFormat="1" ht="11.25">
      <c r="A61" s="23">
        <v>28</v>
      </c>
      <c r="B61" s="35"/>
      <c r="C61" s="25" t="s">
        <v>6</v>
      </c>
      <c r="D61" s="26">
        <f>+'2012'!D61*1.0243</f>
        <v>18.328099754573053</v>
      </c>
      <c r="E61" s="26">
        <f t="shared" ref="E61:I61" si="27">+D61*1.04</f>
        <v>19.061223744755974</v>
      </c>
      <c r="F61" s="26">
        <f t="shared" si="27"/>
        <v>19.823672694546215</v>
      </c>
      <c r="G61" s="26">
        <f t="shared" si="27"/>
        <v>20.616619602328065</v>
      </c>
      <c r="H61" s="26">
        <f t="shared" si="27"/>
        <v>21.441284386421188</v>
      </c>
      <c r="I61" s="26">
        <f t="shared" si="27"/>
        <v>22.298935761878035</v>
      </c>
    </row>
    <row r="62" spans="1:12" s="4" customFormat="1" ht="11.25">
      <c r="A62" s="23"/>
      <c r="B62" s="29"/>
      <c r="C62" s="30"/>
      <c r="D62" s="26"/>
      <c r="E62" s="26"/>
      <c r="F62" s="26"/>
      <c r="G62" s="26"/>
      <c r="H62" s="26"/>
      <c r="I62" s="26"/>
    </row>
    <row r="63" spans="1:12" s="4" customFormat="1" ht="11.25">
      <c r="A63" s="23">
        <v>29</v>
      </c>
      <c r="B63" s="35"/>
      <c r="C63" s="25" t="s">
        <v>6</v>
      </c>
      <c r="D63" s="26">
        <f>+'2012'!D63*1.0243</f>
        <v>18.782857116904566</v>
      </c>
      <c r="E63" s="26">
        <f t="shared" ref="E63:I63" si="28">+D63*1.04</f>
        <v>19.53417140158075</v>
      </c>
      <c r="F63" s="26">
        <f t="shared" si="28"/>
        <v>20.315538257643979</v>
      </c>
      <c r="G63" s="26">
        <f t="shared" si="28"/>
        <v>21.128159787949738</v>
      </c>
      <c r="H63" s="26">
        <f t="shared" si="28"/>
        <v>21.973286179467728</v>
      </c>
      <c r="I63" s="26">
        <f t="shared" si="28"/>
        <v>22.852217626646439</v>
      </c>
      <c r="L63" s="52"/>
    </row>
    <row r="64" spans="1:12" s="4" customFormat="1" ht="12" thickBot="1">
      <c r="A64" s="41"/>
      <c r="B64" s="39"/>
      <c r="C64" s="55"/>
      <c r="D64" s="37"/>
      <c r="E64" s="37"/>
      <c r="F64" s="37"/>
      <c r="G64" s="37"/>
      <c r="H64" s="37"/>
      <c r="I64" s="37"/>
    </row>
    <row r="65" spans="1:9" s="4" customFormat="1" ht="16.5" customHeight="1">
      <c r="A65" s="44">
        <v>30</v>
      </c>
      <c r="B65" s="45"/>
      <c r="C65" s="46" t="s">
        <v>6</v>
      </c>
      <c r="D65" s="47">
        <f>+'2012'!D65*1.0243</f>
        <v>19.251395005367336</v>
      </c>
      <c r="E65" s="47">
        <f t="shared" ref="E65:I65" si="29">+D65*1.04</f>
        <v>20.021450805582031</v>
      </c>
      <c r="F65" s="47">
        <f t="shared" si="29"/>
        <v>20.822308837805313</v>
      </c>
      <c r="G65" s="47">
        <f t="shared" si="29"/>
        <v>21.655201191317527</v>
      </c>
      <c r="H65" s="47">
        <f t="shared" si="29"/>
        <v>22.521409238970229</v>
      </c>
      <c r="I65" s="47">
        <f t="shared" si="29"/>
        <v>23.422265608529038</v>
      </c>
    </row>
    <row r="66" spans="1:9" s="4" customFormat="1" ht="11.25">
      <c r="A66" s="23"/>
      <c r="B66" s="24"/>
      <c r="C66" s="25"/>
      <c r="D66" s="26"/>
      <c r="E66" s="26"/>
      <c r="F66" s="26"/>
      <c r="G66" s="26"/>
      <c r="H66" s="26"/>
      <c r="I66" s="26"/>
    </row>
    <row r="67" spans="1:9" s="4" customFormat="1" ht="11.25">
      <c r="A67" s="23">
        <v>31</v>
      </c>
      <c r="B67" s="29" t="s">
        <v>20</v>
      </c>
      <c r="C67" s="25" t="s">
        <v>6</v>
      </c>
      <c r="D67" s="26">
        <f>+'2012'!D67*1.0243</f>
        <v>19.733713419961365</v>
      </c>
      <c r="E67" s="26">
        <f t="shared" ref="E67:I67" si="30">+D67*1.04</f>
        <v>20.523061956759822</v>
      </c>
      <c r="F67" s="26">
        <f t="shared" si="30"/>
        <v>21.343984435030215</v>
      </c>
      <c r="G67" s="26">
        <f t="shared" si="30"/>
        <v>22.197743812431426</v>
      </c>
      <c r="H67" s="26">
        <f t="shared" si="30"/>
        <v>23.085653564928684</v>
      </c>
      <c r="I67" s="26">
        <f t="shared" si="30"/>
        <v>24.009079707525832</v>
      </c>
    </row>
    <row r="68" spans="1:9" s="4" customFormat="1" ht="11.25">
      <c r="A68" s="23"/>
      <c r="B68" s="29" t="s">
        <v>21</v>
      </c>
      <c r="C68" s="30"/>
      <c r="D68" s="26"/>
      <c r="E68" s="26"/>
      <c r="F68" s="26"/>
      <c r="G68" s="26"/>
      <c r="H68" s="26"/>
      <c r="I68" s="26"/>
    </row>
    <row r="69" spans="1:9" s="4" customFormat="1" ht="11.25">
      <c r="A69" s="23"/>
      <c r="B69" s="29" t="s">
        <v>22</v>
      </c>
      <c r="C69" s="30"/>
      <c r="D69" s="26"/>
      <c r="E69" s="26"/>
      <c r="F69" s="26"/>
      <c r="G69" s="26"/>
      <c r="H69" s="26"/>
      <c r="I69" s="26"/>
    </row>
    <row r="70" spans="1:9" s="4" customFormat="1" ht="11.25">
      <c r="A70" s="23"/>
      <c r="B70" s="29"/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>
        <v>32</v>
      </c>
      <c r="B71" s="34"/>
      <c r="C71" s="25" t="s">
        <v>6</v>
      </c>
      <c r="D71" s="26">
        <f>+'2012'!D71*1.0243</f>
        <v>20.22981236068664</v>
      </c>
      <c r="E71" s="26">
        <f t="shared" ref="E71:I71" si="31">+D71*1.04</f>
        <v>21.039004855114108</v>
      </c>
      <c r="F71" s="26">
        <f t="shared" si="31"/>
        <v>21.880565049318673</v>
      </c>
      <c r="G71" s="26">
        <f t="shared" si="31"/>
        <v>22.755787651291421</v>
      </c>
      <c r="H71" s="26">
        <f t="shared" si="31"/>
        <v>23.666019157343079</v>
      </c>
      <c r="I71" s="26">
        <f t="shared" si="31"/>
        <v>24.612659923636805</v>
      </c>
    </row>
    <row r="72" spans="1:9" s="4" customFormat="1" ht="11.25">
      <c r="A72" s="32"/>
      <c r="B72" s="29"/>
      <c r="C72" s="30"/>
      <c r="D72" s="26"/>
      <c r="E72" s="26"/>
      <c r="F72" s="26"/>
      <c r="G72" s="26"/>
      <c r="H72" s="26"/>
      <c r="I72" s="26"/>
    </row>
    <row r="73" spans="1:9" s="4" customFormat="1" ht="11.25">
      <c r="A73" s="23">
        <v>33</v>
      </c>
      <c r="B73" s="35"/>
      <c r="C73" s="25" t="s">
        <v>6</v>
      </c>
      <c r="D73" s="26">
        <f>+'2012'!D74*1.0243</f>
        <v>20.739691827543183</v>
      </c>
      <c r="E73" s="26">
        <f t="shared" ref="E73:I78" si="32">+D73*1.04</f>
        <v>21.56927950064491</v>
      </c>
      <c r="F73" s="26">
        <f t="shared" si="32"/>
        <v>22.432050680670706</v>
      </c>
      <c r="G73" s="26">
        <f t="shared" si="32"/>
        <v>23.329332707897535</v>
      </c>
      <c r="H73" s="26">
        <f t="shared" si="32"/>
        <v>24.262506016213436</v>
      </c>
      <c r="I73" s="26">
        <f t="shared" si="32"/>
        <v>25.233006256861973</v>
      </c>
    </row>
    <row r="74" spans="1:9" s="4" customFormat="1" ht="11.25">
      <c r="A74" s="32"/>
      <c r="B74" s="29"/>
      <c r="C74" s="30"/>
      <c r="D74" s="26"/>
      <c r="E74" s="26"/>
      <c r="F74" s="26"/>
      <c r="G74" s="26"/>
      <c r="H74" s="26"/>
      <c r="I74" s="26"/>
    </row>
    <row r="75" spans="1:9" s="4" customFormat="1" ht="11.25">
      <c r="A75" s="23">
        <v>34</v>
      </c>
      <c r="B75" s="29" t="s">
        <v>23</v>
      </c>
      <c r="C75" s="25" t="s">
        <v>6</v>
      </c>
      <c r="D75" s="26">
        <f>+'2012'!D76*1.0243</f>
        <v>21.249571294399733</v>
      </c>
      <c r="E75" s="26">
        <f t="shared" si="32"/>
        <v>22.099554146175723</v>
      </c>
      <c r="F75" s="26">
        <f t="shared" si="32"/>
        <v>22.983536312022753</v>
      </c>
      <c r="G75" s="26">
        <f t="shared" si="32"/>
        <v>23.902877764503664</v>
      </c>
      <c r="H75" s="26">
        <f t="shared" si="32"/>
        <v>24.858992875083811</v>
      </c>
      <c r="I75" s="26">
        <f t="shared" si="32"/>
        <v>25.853352590087162</v>
      </c>
    </row>
    <row r="76" spans="1:9" s="4" customFormat="1" ht="11.25">
      <c r="A76" s="23"/>
      <c r="B76" s="29" t="s">
        <v>24</v>
      </c>
      <c r="C76" s="25"/>
      <c r="D76" s="26"/>
      <c r="E76" s="26"/>
      <c r="F76" s="26"/>
      <c r="G76" s="26"/>
      <c r="H76" s="26"/>
      <c r="I76" s="26"/>
    </row>
    <row r="77" spans="1:9" s="4" customFormat="1" ht="11.25">
      <c r="A77" s="23"/>
      <c r="B77" s="24"/>
      <c r="C77" s="25"/>
      <c r="D77" s="26"/>
      <c r="E77" s="26"/>
      <c r="F77" s="26"/>
      <c r="G77" s="26"/>
      <c r="H77" s="26"/>
      <c r="I77" s="26"/>
    </row>
    <row r="78" spans="1:9" s="4" customFormat="1" ht="11.25">
      <c r="A78" s="23">
        <v>35</v>
      </c>
      <c r="B78" s="24" t="s">
        <v>25</v>
      </c>
      <c r="C78" s="25" t="s">
        <v>6</v>
      </c>
      <c r="D78" s="26">
        <f>+'2012'!D78*1.0243</f>
        <v>21.773231287387539</v>
      </c>
      <c r="E78" s="26">
        <f t="shared" si="32"/>
        <v>22.644160538883042</v>
      </c>
      <c r="F78" s="26">
        <f t="shared" si="32"/>
        <v>23.549926960438366</v>
      </c>
      <c r="G78" s="26">
        <f t="shared" si="32"/>
        <v>24.491924038855903</v>
      </c>
      <c r="H78" s="26">
        <f t="shared" si="32"/>
        <v>25.471601000410139</v>
      </c>
      <c r="I78" s="26">
        <f t="shared" si="32"/>
        <v>26.490465040426546</v>
      </c>
    </row>
    <row r="79" spans="1:9" s="4" customFormat="1" ht="11.25">
      <c r="A79" s="23"/>
      <c r="B79" s="24" t="s">
        <v>26</v>
      </c>
      <c r="C79" s="30"/>
      <c r="D79" s="26"/>
      <c r="E79" s="26"/>
      <c r="F79" s="26"/>
      <c r="G79" s="26"/>
      <c r="H79" s="26"/>
      <c r="I79" s="26"/>
    </row>
    <row r="80" spans="1:9" s="4" customFormat="1" ht="11.25">
      <c r="A80" s="32"/>
      <c r="B80" s="24" t="s">
        <v>27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35"/>
      <c r="C81" s="30"/>
      <c r="D81" s="26"/>
      <c r="E81" s="26"/>
      <c r="F81" s="26"/>
      <c r="G81" s="26"/>
      <c r="H81" s="26"/>
      <c r="I81" s="26"/>
    </row>
    <row r="82" spans="1:9" s="4" customFormat="1" ht="11.25">
      <c r="A82" s="23">
        <v>36</v>
      </c>
      <c r="B82" s="24"/>
      <c r="C82" s="25" t="s">
        <v>6</v>
      </c>
      <c r="D82" s="26">
        <f>+'2012'!D82*1.0243</f>
        <v>22.338232858769107</v>
      </c>
      <c r="E82" s="26">
        <f t="shared" ref="E82:I84" si="33">+D82*1.04</f>
        <v>23.231762173119872</v>
      </c>
      <c r="F82" s="26">
        <f t="shared" si="33"/>
        <v>24.161032660044668</v>
      </c>
      <c r="G82" s="26">
        <f t="shared" si="33"/>
        <v>25.127473966446455</v>
      </c>
      <c r="H82" s="26">
        <f t="shared" si="33"/>
        <v>26.132572925104313</v>
      </c>
      <c r="I82" s="26">
        <f t="shared" si="33"/>
        <v>27.177875842108488</v>
      </c>
    </row>
    <row r="83" spans="1:9" s="4" customFormat="1" ht="11.25">
      <c r="A83" s="32"/>
      <c r="B83" s="29"/>
      <c r="C83" s="30"/>
      <c r="D83" s="26"/>
      <c r="E83" s="26"/>
      <c r="F83" s="26"/>
      <c r="G83" s="26"/>
      <c r="H83" s="26"/>
      <c r="I83" s="26"/>
    </row>
    <row r="84" spans="1:9" s="4" customFormat="1" ht="11.25">
      <c r="A84" s="23">
        <v>37</v>
      </c>
      <c r="B84" s="29" t="s">
        <v>30</v>
      </c>
      <c r="C84" s="25" t="s">
        <v>6</v>
      </c>
      <c r="D84" s="26">
        <f>+'2012'!D84*1.0243</f>
        <v>22.875673377888173</v>
      </c>
      <c r="E84" s="26">
        <f t="shared" si="33"/>
        <v>23.7907003130037</v>
      </c>
      <c r="F84" s="26">
        <f t="shared" si="33"/>
        <v>24.74232832552385</v>
      </c>
      <c r="G84" s="26">
        <f t="shared" si="33"/>
        <v>25.732021458544803</v>
      </c>
      <c r="H84" s="26">
        <f t="shared" si="33"/>
        <v>26.761302316886596</v>
      </c>
      <c r="I84" s="26">
        <f t="shared" si="33"/>
        <v>27.831754409562059</v>
      </c>
    </row>
    <row r="85" spans="1:9" s="4" customFormat="1" ht="11.25">
      <c r="A85" s="32"/>
      <c r="B85" s="29" t="s">
        <v>32</v>
      </c>
      <c r="C85" s="30"/>
      <c r="D85" s="26"/>
      <c r="E85" s="26"/>
      <c r="F85" s="26"/>
      <c r="G85" s="26"/>
      <c r="H85" s="26"/>
      <c r="I85" s="26"/>
    </row>
    <row r="86" spans="1:9" s="4" customFormat="1" ht="11.25">
      <c r="A86" s="32"/>
      <c r="B86" s="29" t="s">
        <v>33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C87" s="30"/>
      <c r="D87" s="26"/>
      <c r="E87" s="26"/>
      <c r="F87" s="26"/>
      <c r="G87" s="26"/>
      <c r="H87" s="26"/>
      <c r="I87" s="26"/>
    </row>
    <row r="88" spans="1:9" s="4" customFormat="1" ht="11.25">
      <c r="A88" s="23">
        <v>38</v>
      </c>
      <c r="B88" s="24" t="s">
        <v>34</v>
      </c>
      <c r="C88" s="25" t="s">
        <v>6</v>
      </c>
      <c r="D88" s="26">
        <f>+'2012'!D92*1.0243</f>
        <v>23.440674949269752</v>
      </c>
      <c r="E88" s="26">
        <f t="shared" ref="E88:I91" si="34">+D88*1.04</f>
        <v>24.378301947240544</v>
      </c>
      <c r="F88" s="26">
        <f t="shared" si="34"/>
        <v>25.353434025130166</v>
      </c>
      <c r="G88" s="26">
        <f t="shared" si="34"/>
        <v>26.367571386135374</v>
      </c>
      <c r="H88" s="26">
        <f t="shared" si="34"/>
        <v>27.422274241580791</v>
      </c>
      <c r="I88" s="26">
        <f t="shared" si="34"/>
        <v>28.519165211244022</v>
      </c>
    </row>
    <row r="89" spans="1:9" s="4" customFormat="1" ht="11.25">
      <c r="A89" s="23"/>
      <c r="B89" s="24" t="s">
        <v>58</v>
      </c>
      <c r="C89" s="25"/>
      <c r="D89" s="26"/>
      <c r="E89" s="26"/>
      <c r="F89" s="26"/>
      <c r="G89" s="26"/>
      <c r="H89" s="26"/>
      <c r="I89" s="26"/>
    </row>
    <row r="90" spans="1:9" s="4" customFormat="1" ht="11.25">
      <c r="A90" s="23"/>
      <c r="B90" s="29"/>
      <c r="C90" s="25"/>
      <c r="D90" s="26"/>
      <c r="E90" s="26"/>
      <c r="F90" s="26"/>
      <c r="G90" s="26"/>
      <c r="H90" s="26"/>
      <c r="I90" s="26"/>
    </row>
    <row r="91" spans="1:9" s="4" customFormat="1" ht="11.25">
      <c r="A91" s="23">
        <v>39</v>
      </c>
      <c r="B91" s="24" t="s">
        <v>35</v>
      </c>
      <c r="C91" s="25" t="s">
        <v>6</v>
      </c>
      <c r="D91" s="26">
        <f>+'2012'!D94*1.0243</f>
        <v>24.033237572913841</v>
      </c>
      <c r="E91" s="26">
        <f t="shared" si="34"/>
        <v>24.994567075830396</v>
      </c>
      <c r="F91" s="26">
        <f t="shared" si="34"/>
        <v>25.994349758863613</v>
      </c>
      <c r="G91" s="26">
        <f t="shared" si="34"/>
        <v>27.034123749218161</v>
      </c>
      <c r="H91" s="26">
        <f t="shared" si="34"/>
        <v>28.115488699186887</v>
      </c>
      <c r="I91" s="26">
        <f t="shared" si="34"/>
        <v>29.240108247154364</v>
      </c>
    </row>
    <row r="92" spans="1:9" s="4" customFormat="1" ht="11.25">
      <c r="A92" s="32"/>
      <c r="B92" s="24" t="s">
        <v>37</v>
      </c>
      <c r="C92" s="30"/>
      <c r="D92" s="26"/>
      <c r="E92" s="26"/>
      <c r="F92" s="26"/>
      <c r="G92" s="26"/>
      <c r="H92" s="26"/>
      <c r="I92" s="26"/>
    </row>
    <row r="93" spans="1:9" s="4" customFormat="1" ht="11.25">
      <c r="A93" s="32"/>
      <c r="B93" s="24" t="s">
        <v>38</v>
      </c>
      <c r="C93" s="30"/>
      <c r="D93" s="26"/>
      <c r="E93" s="26"/>
      <c r="F93" s="26"/>
      <c r="G93" s="26"/>
      <c r="H93" s="26"/>
      <c r="I93" s="26"/>
    </row>
    <row r="94" spans="1:9" s="4" customFormat="1" ht="11.25">
      <c r="A94" s="32"/>
      <c r="B94" s="29" t="s">
        <v>39</v>
      </c>
      <c r="C94" s="30"/>
      <c r="D94" s="26"/>
      <c r="E94" s="26"/>
      <c r="F94" s="26"/>
      <c r="G94" s="26"/>
      <c r="H94" s="26"/>
      <c r="I94" s="26"/>
    </row>
    <row r="95" spans="1:9" s="4" customFormat="1" ht="11.25">
      <c r="A95" s="32"/>
      <c r="B95" s="29" t="s">
        <v>40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9" t="s">
        <v>41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9" t="s">
        <v>63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28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4" t="s">
        <v>29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/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23">
        <v>40</v>
      </c>
      <c r="B101" s="29" t="s">
        <v>42</v>
      </c>
      <c r="C101" s="25" t="s">
        <v>6</v>
      </c>
      <c r="D101" s="26">
        <f>+'2012'!D103*1.0243</f>
        <v>24.639580722689185</v>
      </c>
      <c r="E101" s="26">
        <f t="shared" ref="E101:I103" si="35">+D101*1.04</f>
        <v>25.625163951596754</v>
      </c>
      <c r="F101" s="26">
        <f t="shared" si="35"/>
        <v>26.650170509660626</v>
      </c>
      <c r="G101" s="26">
        <f t="shared" si="35"/>
        <v>27.716177330047053</v>
      </c>
      <c r="H101" s="26">
        <f t="shared" si="35"/>
        <v>28.824824423248938</v>
      </c>
      <c r="I101" s="26">
        <f t="shared" si="35"/>
        <v>29.977817400178896</v>
      </c>
    </row>
    <row r="102" spans="1:9" s="4" customFormat="1" ht="11.25">
      <c r="A102" s="23"/>
      <c r="B102" s="29"/>
      <c r="C102" s="30"/>
      <c r="D102" s="26"/>
      <c r="E102" s="26"/>
      <c r="F102" s="26"/>
      <c r="G102" s="26"/>
      <c r="H102" s="26"/>
      <c r="I102" s="26"/>
    </row>
    <row r="103" spans="1:9" s="4" customFormat="1" ht="11.25">
      <c r="A103" s="23">
        <v>41</v>
      </c>
      <c r="B103" s="29" t="s">
        <v>43</v>
      </c>
      <c r="C103" s="25" t="s">
        <v>6</v>
      </c>
      <c r="D103" s="26">
        <f>+'2012'!D105*1.0243</f>
        <v>25.25970439859579</v>
      </c>
      <c r="E103" s="26">
        <f t="shared" si="35"/>
        <v>26.270092574539621</v>
      </c>
      <c r="F103" s="26">
        <f t="shared" si="35"/>
        <v>27.320896277521207</v>
      </c>
      <c r="G103" s="26">
        <f t="shared" si="35"/>
        <v>28.413732128622055</v>
      </c>
      <c r="H103" s="26">
        <f t="shared" si="35"/>
        <v>29.550281413766939</v>
      </c>
      <c r="I103" s="26">
        <f t="shared" si="35"/>
        <v>30.732292670317616</v>
      </c>
    </row>
    <row r="104" spans="1:9" s="4" customFormat="1" ht="11.25">
      <c r="A104" s="23"/>
      <c r="B104" s="29"/>
      <c r="C104" s="30"/>
      <c r="D104" s="26"/>
      <c r="E104" s="26"/>
      <c r="F104" s="26"/>
      <c r="G104" s="26"/>
      <c r="H104" s="26"/>
      <c r="I104" s="26"/>
    </row>
    <row r="105" spans="1:9" s="4" customFormat="1" ht="11.25">
      <c r="A105" s="23">
        <v>42</v>
      </c>
      <c r="B105" s="29" t="s">
        <v>44</v>
      </c>
      <c r="C105" s="25" t="s">
        <v>6</v>
      </c>
      <c r="D105" s="26">
        <f>+'2012'!D108*1.0243</f>
        <v>25.893608600633659</v>
      </c>
      <c r="E105" s="26">
        <f t="shared" ref="E105:I105" si="36">+D105*1.04</f>
        <v>26.929352944659005</v>
      </c>
      <c r="F105" s="26">
        <f t="shared" si="36"/>
        <v>28.006527062445365</v>
      </c>
      <c r="G105" s="26">
        <f t="shared" si="36"/>
        <v>29.12678814494318</v>
      </c>
      <c r="H105" s="26">
        <f t="shared" si="36"/>
        <v>30.291859670740909</v>
      </c>
      <c r="I105" s="26">
        <f t="shared" si="36"/>
        <v>31.503534057570548</v>
      </c>
    </row>
    <row r="106" spans="1:9" s="4" customFormat="1" ht="11.25">
      <c r="A106" s="23"/>
      <c r="B106" s="29" t="s">
        <v>36</v>
      </c>
      <c r="C106" s="30"/>
      <c r="D106" s="26"/>
      <c r="E106" s="26"/>
      <c r="F106" s="26"/>
      <c r="G106" s="26"/>
      <c r="H106" s="26"/>
      <c r="I106" s="26"/>
    </row>
    <row r="107" spans="1:9" s="4" customFormat="1" ht="11.25">
      <c r="A107" s="23"/>
      <c r="B107" s="24"/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>
        <v>43</v>
      </c>
      <c r="B108" s="29" t="s">
        <v>47</v>
      </c>
      <c r="C108" s="25" t="s">
        <v>6</v>
      </c>
      <c r="D108" s="26">
        <f>+'2012'!D112*1.0243</f>
        <v>26.54129332880278</v>
      </c>
      <c r="E108" s="26">
        <f t="shared" ref="E108:I108" si="37">+D108*1.04</f>
        <v>27.602945061954891</v>
      </c>
      <c r="F108" s="26">
        <f t="shared" si="37"/>
        <v>28.707062864433087</v>
      </c>
      <c r="G108" s="26">
        <f t="shared" si="37"/>
        <v>29.855345379010412</v>
      </c>
      <c r="H108" s="26">
        <f t="shared" si="37"/>
        <v>31.049559194170829</v>
      </c>
      <c r="I108" s="26">
        <f t="shared" si="37"/>
        <v>32.291541561937663</v>
      </c>
    </row>
    <row r="109" spans="1:9" s="4" customFormat="1" ht="11.25">
      <c r="A109" s="32"/>
      <c r="B109" s="29" t="s">
        <v>48</v>
      </c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32"/>
      <c r="B110" s="24" t="s">
        <v>49</v>
      </c>
      <c r="C110" s="30"/>
      <c r="D110" s="26"/>
      <c r="E110" s="26"/>
      <c r="F110" s="26"/>
      <c r="G110" s="26"/>
      <c r="H110" s="26"/>
      <c r="I110" s="26"/>
    </row>
    <row r="111" spans="1:9" s="4" customFormat="1" ht="11.25">
      <c r="A111" s="23"/>
      <c r="B111" s="29"/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23">
        <v>44</v>
      </c>
      <c r="B112" s="24" t="s">
        <v>50</v>
      </c>
      <c r="C112" s="25" t="s">
        <v>6</v>
      </c>
      <c r="D112" s="26">
        <f>+'2012'!D116*1.0243</f>
        <v>27.202758583103158</v>
      </c>
      <c r="E112" s="26">
        <f t="shared" ref="E112:I112" si="38">+D112*1.04</f>
        <v>28.290868926427287</v>
      </c>
      <c r="F112" s="26">
        <f t="shared" si="38"/>
        <v>29.422503683484379</v>
      </c>
      <c r="G112" s="26">
        <f t="shared" si="38"/>
        <v>30.599403830823757</v>
      </c>
      <c r="H112" s="26">
        <f t="shared" si="38"/>
        <v>31.823379984056707</v>
      </c>
      <c r="I112" s="26">
        <f t="shared" si="38"/>
        <v>33.09631518341898</v>
      </c>
    </row>
    <row r="113" spans="1:9" s="4" customFormat="1" ht="11.25">
      <c r="A113" s="23"/>
      <c r="B113" s="24" t="s">
        <v>60</v>
      </c>
      <c r="C113" s="25"/>
      <c r="D113" s="26"/>
      <c r="E113" s="26"/>
      <c r="F113" s="26"/>
      <c r="G113" s="26"/>
      <c r="H113" s="26"/>
      <c r="I113" s="26"/>
    </row>
    <row r="114" spans="1:9" s="4" customFormat="1" ht="11.25">
      <c r="A114" s="23"/>
      <c r="B114" s="29" t="s">
        <v>65</v>
      </c>
      <c r="C114" s="25"/>
      <c r="D114" s="26"/>
      <c r="E114" s="26"/>
      <c r="F114" s="26"/>
      <c r="G114" s="26"/>
      <c r="H114" s="26"/>
      <c r="I114" s="26"/>
    </row>
    <row r="115" spans="1:9" s="4" customFormat="1" ht="11.25">
      <c r="A115" s="23"/>
      <c r="B115" s="29" t="s">
        <v>64</v>
      </c>
      <c r="C115" s="25"/>
      <c r="D115" s="26"/>
      <c r="E115" s="26"/>
      <c r="F115" s="26"/>
      <c r="G115" s="26"/>
      <c r="H115" s="26"/>
      <c r="I115" s="26"/>
    </row>
    <row r="116" spans="1:9" s="4" customFormat="1" ht="11.25">
      <c r="A116" s="23"/>
      <c r="B116" s="29" t="s">
        <v>45</v>
      </c>
      <c r="C116" s="25"/>
      <c r="D116" s="26"/>
      <c r="E116" s="26"/>
      <c r="F116" s="26"/>
      <c r="G116" s="26"/>
      <c r="H116" s="26"/>
      <c r="I116" s="26"/>
    </row>
    <row r="117" spans="1:9" s="4" customFormat="1" ht="11.25">
      <c r="A117" s="23"/>
      <c r="B117" s="24" t="s">
        <v>46</v>
      </c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/>
      <c r="B118" s="61" t="s">
        <v>69</v>
      </c>
      <c r="C118" s="25"/>
      <c r="D118" s="26"/>
      <c r="E118" s="26"/>
      <c r="F118" s="26"/>
      <c r="G118" s="26"/>
      <c r="H118" s="26"/>
      <c r="I118" s="26"/>
    </row>
    <row r="119" spans="1:9" s="4" customFormat="1" ht="11.25">
      <c r="A119" s="23">
        <v>45</v>
      </c>
      <c r="B119" s="29"/>
      <c r="C119" s="25" t="s">
        <v>6</v>
      </c>
      <c r="D119" s="26">
        <f>+'2012'!D119*1.0243</f>
        <v>27.882827547680733</v>
      </c>
      <c r="E119" s="26">
        <f>+'2012'!E119*1.0243</f>
        <v>28.998140649587963</v>
      </c>
      <c r="F119" s="26">
        <f>+'2012'!F119*1.0243</f>
        <v>30.158066275571485</v>
      </c>
      <c r="G119" s="26">
        <f>+'2012'!G119*1.0243</f>
        <v>31.364388926594348</v>
      </c>
      <c r="H119" s="26">
        <f>+'2012'!H119*1.0243</f>
        <v>32.618964483658125</v>
      </c>
      <c r="I119" s="26">
        <f>+'2012'!I119*1.0243</f>
        <v>33.923723063004445</v>
      </c>
    </row>
    <row r="120" spans="1:9" s="4" customFormat="1" ht="11.25">
      <c r="A120" s="23"/>
      <c r="B120" s="35"/>
      <c r="C120" s="25"/>
      <c r="D120" s="26"/>
      <c r="E120" s="26"/>
      <c r="F120" s="26"/>
      <c r="G120" s="26"/>
      <c r="H120" s="26"/>
      <c r="I120" s="26"/>
    </row>
    <row r="121" spans="1:9" s="4" customFormat="1" ht="11.25">
      <c r="A121" s="23">
        <v>46</v>
      </c>
      <c r="B121" s="24" t="s">
        <v>51</v>
      </c>
      <c r="C121" s="25" t="s">
        <v>6</v>
      </c>
      <c r="D121" s="26">
        <f>+'2012'!D121*1.0243</f>
        <v>28.567030670097697</v>
      </c>
      <c r="E121" s="26">
        <f t="shared" ref="E121:I121" si="39">+D121*1.04</f>
        <v>29.709711896901606</v>
      </c>
      <c r="F121" s="26">
        <f t="shared" si="39"/>
        <v>30.89810037277767</v>
      </c>
      <c r="G121" s="26">
        <f t="shared" si="39"/>
        <v>32.134024387688775</v>
      </c>
      <c r="H121" s="26">
        <f t="shared" si="39"/>
        <v>33.419385363196326</v>
      </c>
      <c r="I121" s="26">
        <f t="shared" si="39"/>
        <v>34.756160777724183</v>
      </c>
    </row>
    <row r="122" spans="1:9" s="4" customFormat="1" ht="11.25">
      <c r="A122" s="23"/>
      <c r="B122" s="24" t="s">
        <v>52</v>
      </c>
      <c r="C122" s="30"/>
      <c r="D122" s="26"/>
      <c r="E122" s="26"/>
      <c r="F122" s="26"/>
      <c r="G122" s="26"/>
      <c r="H122" s="26"/>
      <c r="I122" s="26"/>
    </row>
    <row r="123" spans="1:9" s="4" customFormat="1" ht="12" thickBot="1">
      <c r="A123" s="36"/>
      <c r="B123" s="50" t="s">
        <v>53</v>
      </c>
      <c r="C123" s="55"/>
      <c r="D123" s="37"/>
      <c r="E123" s="37"/>
      <c r="F123" s="37"/>
      <c r="G123" s="37"/>
      <c r="H123" s="37"/>
      <c r="I123" s="37"/>
    </row>
    <row r="124" spans="1:9" s="4" customFormat="1" ht="11.25" hidden="1">
      <c r="A124" s="23"/>
      <c r="B124" s="25"/>
      <c r="C124" s="30"/>
      <c r="D124" s="26"/>
      <c r="E124" s="26"/>
      <c r="F124" s="26"/>
      <c r="G124" s="26"/>
      <c r="H124" s="26"/>
      <c r="I124" s="26"/>
    </row>
    <row r="125" spans="1:9" s="4" customFormat="1" ht="11.25">
      <c r="A125" s="23">
        <v>47</v>
      </c>
      <c r="B125" s="52" t="s">
        <v>54</v>
      </c>
      <c r="C125" s="24" t="s">
        <v>6</v>
      </c>
      <c r="D125" s="26">
        <f>+'2012'!D125*1.0243</f>
        <v>29.311179081185625</v>
      </c>
      <c r="E125" s="26">
        <f t="shared" ref="E125:I125" si="40">+D125*1.04</f>
        <v>30.483626244433051</v>
      </c>
      <c r="F125" s="26">
        <f t="shared" si="40"/>
        <v>31.702971294210375</v>
      </c>
      <c r="G125" s="26">
        <f t="shared" si="40"/>
        <v>32.971090145978792</v>
      </c>
      <c r="H125" s="26">
        <f t="shared" si="40"/>
        <v>34.289933751817948</v>
      </c>
      <c r="I125" s="26">
        <f t="shared" si="40"/>
        <v>35.661531101890667</v>
      </c>
    </row>
    <row r="126" spans="1:9" s="4" customFormat="1" ht="11.25">
      <c r="A126" s="32"/>
      <c r="B126" s="30"/>
      <c r="C126" s="29"/>
      <c r="D126" s="26"/>
      <c r="E126" s="26"/>
      <c r="F126" s="26"/>
      <c r="G126" s="26"/>
      <c r="H126" s="26"/>
      <c r="I126" s="26"/>
    </row>
    <row r="127" spans="1:9" s="4" customFormat="1" ht="11.25">
      <c r="A127" s="23">
        <v>48</v>
      </c>
      <c r="B127" s="25" t="s">
        <v>55</v>
      </c>
      <c r="C127" s="24" t="s">
        <v>6</v>
      </c>
      <c r="D127" s="26">
        <f>+'2012'!D127*1.0243</f>
        <v>30.027766440011035</v>
      </c>
      <c r="E127" s="26">
        <f t="shared" ref="E127:I127" si="41">+D127*1.04</f>
        <v>31.228877097611477</v>
      </c>
      <c r="F127" s="26">
        <f t="shared" si="41"/>
        <v>32.478032181515935</v>
      </c>
      <c r="G127" s="26">
        <f t="shared" si="41"/>
        <v>33.777153468776575</v>
      </c>
      <c r="H127" s="26">
        <f t="shared" si="41"/>
        <v>35.12823960752764</v>
      </c>
      <c r="I127" s="26">
        <f t="shared" si="41"/>
        <v>36.533369191828747</v>
      </c>
    </row>
    <row r="128" spans="1:9" s="4" customFormat="1" ht="11.25">
      <c r="A128" s="23"/>
      <c r="B128" s="25" t="s">
        <v>56</v>
      </c>
      <c r="C128" s="24"/>
      <c r="D128" s="26"/>
      <c r="E128" s="26"/>
      <c r="F128" s="26"/>
      <c r="G128" s="26"/>
      <c r="H128" s="26"/>
      <c r="I128" s="26"/>
    </row>
    <row r="129" spans="1:9" s="4" customFormat="1" ht="11.25">
      <c r="A129" s="23"/>
      <c r="B129" s="25"/>
      <c r="C129" s="24"/>
      <c r="D129" s="26"/>
      <c r="E129" s="26"/>
      <c r="F129" s="26"/>
      <c r="G129" s="26"/>
      <c r="H129" s="26"/>
      <c r="I129" s="26"/>
    </row>
    <row r="130" spans="1:9" s="4" customFormat="1" ht="11.25">
      <c r="A130" s="23">
        <v>49</v>
      </c>
      <c r="B130" s="30" t="s">
        <v>61</v>
      </c>
      <c r="C130" s="24" t="s">
        <v>6</v>
      </c>
      <c r="D130" s="26">
        <f>+'2012'!D130*1.0243</f>
        <v>30.785695377230219</v>
      </c>
      <c r="E130" s="26">
        <f t="shared" ref="E130:I182" si="42">+D130*1.04</f>
        <v>32.017123192319431</v>
      </c>
      <c r="F130" s="26">
        <f t="shared" si="42"/>
        <v>33.297808120012206</v>
      </c>
      <c r="G130" s="26">
        <f t="shared" si="42"/>
        <v>34.629720444812698</v>
      </c>
      <c r="H130" s="26">
        <f t="shared" si="42"/>
        <v>36.014909262605208</v>
      </c>
      <c r="I130" s="26">
        <f t="shared" si="42"/>
        <v>37.455505633109418</v>
      </c>
    </row>
    <row r="131" spans="1:9" s="4" customFormat="1" ht="11.25">
      <c r="A131" s="23"/>
      <c r="B131" s="30"/>
      <c r="C131" s="29"/>
      <c r="D131" s="26"/>
      <c r="E131" s="26"/>
      <c r="F131" s="26"/>
      <c r="G131" s="26"/>
      <c r="H131" s="26"/>
      <c r="I131" s="26"/>
    </row>
    <row r="132" spans="1:9" s="4" customFormat="1" ht="11.25">
      <c r="A132" s="23">
        <v>50</v>
      </c>
      <c r="B132" s="30"/>
      <c r="C132" s="24" t="s">
        <v>6</v>
      </c>
      <c r="D132" s="26">
        <f>+'2012'!D132*1.0243</f>
        <v>31.543624314449417</v>
      </c>
      <c r="E132" s="26">
        <f t="shared" si="42"/>
        <v>32.805369287027396</v>
      </c>
      <c r="F132" s="26">
        <f t="shared" si="42"/>
        <v>34.117584058508491</v>
      </c>
      <c r="G132" s="26">
        <f t="shared" si="42"/>
        <v>35.482287420848834</v>
      </c>
      <c r="H132" s="26">
        <f t="shared" si="42"/>
        <v>36.901578917682791</v>
      </c>
      <c r="I132" s="26">
        <f t="shared" si="42"/>
        <v>38.377642074390103</v>
      </c>
    </row>
    <row r="133" spans="1:9" s="4" customFormat="1" ht="11.25">
      <c r="A133" s="32"/>
      <c r="B133" s="30"/>
      <c r="C133" s="29"/>
      <c r="D133" s="26"/>
      <c r="E133" s="26"/>
      <c r="F133" s="26"/>
      <c r="G133" s="26"/>
      <c r="H133" s="26"/>
      <c r="I133" s="26"/>
    </row>
    <row r="134" spans="1:9" s="4" customFormat="1" ht="11.25">
      <c r="A134" s="23">
        <v>51</v>
      </c>
      <c r="B134" s="25"/>
      <c r="C134" s="24" t="s">
        <v>6</v>
      </c>
      <c r="D134" s="26">
        <f>+'2012'!D134*1.0243</f>
        <v>32.329114303931114</v>
      </c>
      <c r="E134" s="26">
        <f t="shared" si="42"/>
        <v>33.622278876088359</v>
      </c>
      <c r="F134" s="26">
        <f t="shared" si="42"/>
        <v>34.967170031131893</v>
      </c>
      <c r="G134" s="26">
        <f t="shared" si="42"/>
        <v>36.365856832377169</v>
      </c>
      <c r="H134" s="26">
        <f t="shared" si="42"/>
        <v>37.820491105672254</v>
      </c>
      <c r="I134" s="26">
        <f t="shared" si="42"/>
        <v>39.333310749899148</v>
      </c>
    </row>
    <row r="135" spans="1:9" s="4" customFormat="1" ht="11.25">
      <c r="A135" s="23"/>
      <c r="B135" s="30"/>
      <c r="C135" s="29"/>
      <c r="D135" s="26"/>
      <c r="E135" s="26"/>
      <c r="F135" s="26"/>
      <c r="G135" s="26"/>
      <c r="H135" s="26"/>
      <c r="I135" s="26"/>
    </row>
    <row r="136" spans="1:9" s="4" customFormat="1" ht="11.25">
      <c r="A136" s="23">
        <v>52</v>
      </c>
      <c r="B136" s="28" t="s">
        <v>57</v>
      </c>
      <c r="C136" s="24" t="s">
        <v>6</v>
      </c>
      <c r="D136" s="26">
        <f>+'2012'!D136*1.0243</f>
        <v>33.155945871806587</v>
      </c>
      <c r="E136" s="26">
        <f t="shared" si="42"/>
        <v>34.482183706678853</v>
      </c>
      <c r="F136" s="26">
        <f t="shared" si="42"/>
        <v>35.861471054946009</v>
      </c>
      <c r="G136" s="26">
        <f t="shared" si="42"/>
        <v>37.29592989714385</v>
      </c>
      <c r="H136" s="26">
        <f t="shared" si="42"/>
        <v>38.787767093029608</v>
      </c>
      <c r="I136" s="26">
        <f t="shared" si="42"/>
        <v>40.339277776750791</v>
      </c>
    </row>
    <row r="137" spans="1:9" s="4" customFormat="1" ht="11.25">
      <c r="A137" s="23"/>
      <c r="B137" s="28"/>
      <c r="C137" s="29"/>
      <c r="D137" s="43"/>
      <c r="E137" s="26"/>
      <c r="F137" s="26"/>
      <c r="G137" s="26"/>
      <c r="H137" s="26"/>
      <c r="I137" s="26"/>
    </row>
    <row r="138" spans="1:9" s="4" customFormat="1" ht="11.25">
      <c r="A138" s="23">
        <v>53</v>
      </c>
      <c r="B138" s="42"/>
      <c r="C138" s="24" t="s">
        <v>6</v>
      </c>
      <c r="D138" s="26">
        <f>+'2012'!D138*1.0243</f>
        <v>33.982777439682067</v>
      </c>
      <c r="E138" s="26">
        <f t="shared" si="42"/>
        <v>35.342088537269348</v>
      </c>
      <c r="F138" s="26">
        <f t="shared" si="42"/>
        <v>36.755772078760124</v>
      </c>
      <c r="G138" s="26">
        <f t="shared" si="42"/>
        <v>38.226002961910531</v>
      </c>
      <c r="H138" s="26">
        <f t="shared" si="42"/>
        <v>39.755043080386955</v>
      </c>
      <c r="I138" s="26">
        <f t="shared" si="42"/>
        <v>41.345244803602434</v>
      </c>
    </row>
    <row r="139" spans="1:9" s="4" customFormat="1" ht="11.25">
      <c r="A139" s="23"/>
      <c r="B139" s="28"/>
      <c r="C139" s="29"/>
      <c r="D139" s="43"/>
      <c r="E139" s="26"/>
      <c r="F139" s="26"/>
      <c r="G139" s="26"/>
      <c r="H139" s="26"/>
      <c r="I139" s="26"/>
    </row>
    <row r="140" spans="1:9" s="4" customFormat="1" ht="11.25">
      <c r="A140" s="23">
        <v>54</v>
      </c>
      <c r="B140" s="28"/>
      <c r="C140" s="24" t="s">
        <v>6</v>
      </c>
      <c r="D140" s="26">
        <f>+'2012'!D140*1.0243</f>
        <v>34.823389533688797</v>
      </c>
      <c r="E140" s="26">
        <f t="shared" si="42"/>
        <v>36.216325115036348</v>
      </c>
      <c r="F140" s="26">
        <f t="shared" si="42"/>
        <v>37.664978119637802</v>
      </c>
      <c r="G140" s="26">
        <f t="shared" si="42"/>
        <v>39.171577244423318</v>
      </c>
      <c r="H140" s="26">
        <f t="shared" si="42"/>
        <v>40.738440334200256</v>
      </c>
      <c r="I140" s="26">
        <f t="shared" si="42"/>
        <v>42.367977947568271</v>
      </c>
    </row>
    <row r="141" spans="1:9" s="52" customFormat="1" ht="11.25">
      <c r="A141" s="23"/>
      <c r="B141" s="28"/>
      <c r="C141" s="29"/>
      <c r="D141" s="43"/>
      <c r="E141" s="26"/>
      <c r="F141" s="26"/>
      <c r="G141" s="26"/>
      <c r="H141" s="26"/>
      <c r="I141" s="26"/>
    </row>
    <row r="142" spans="1:9" s="4" customFormat="1" ht="11.25">
      <c r="A142" s="23">
        <v>55</v>
      </c>
      <c r="B142" s="28"/>
      <c r="C142" s="24" t="s">
        <v>6</v>
      </c>
      <c r="D142" s="26">
        <f>+'2012'!D142*1.0243</f>
        <v>35.691562679958039</v>
      </c>
      <c r="E142" s="26">
        <f t="shared" si="42"/>
        <v>37.11922518715636</v>
      </c>
      <c r="F142" s="26">
        <f t="shared" si="42"/>
        <v>38.603994194642617</v>
      </c>
      <c r="G142" s="26">
        <f t="shared" si="42"/>
        <v>40.148153962428324</v>
      </c>
      <c r="H142" s="26">
        <f t="shared" si="42"/>
        <v>41.754080120925458</v>
      </c>
      <c r="I142" s="26">
        <f t="shared" si="42"/>
        <v>43.424243325762475</v>
      </c>
    </row>
    <row r="143" spans="1:9" s="4" customFormat="1" ht="11.25">
      <c r="A143" s="23"/>
      <c r="B143" s="28"/>
      <c r="C143" s="29"/>
      <c r="D143" s="43"/>
      <c r="E143" s="26"/>
      <c r="F143" s="26"/>
      <c r="G143" s="26"/>
      <c r="H143" s="26"/>
      <c r="I143" s="26"/>
    </row>
    <row r="144" spans="1:9" s="4" customFormat="1" ht="11.25">
      <c r="A144" s="23">
        <v>56</v>
      </c>
      <c r="B144" s="42"/>
      <c r="C144" s="24" t="s">
        <v>6</v>
      </c>
      <c r="D144" s="26">
        <f>+'2012'!D144*1.0243</f>
        <v>36.601077404621073</v>
      </c>
      <c r="E144" s="26">
        <f t="shared" si="42"/>
        <v>38.065120500805918</v>
      </c>
      <c r="F144" s="26">
        <f t="shared" si="42"/>
        <v>39.587725320838153</v>
      </c>
      <c r="G144" s="26">
        <f t="shared" si="42"/>
        <v>41.171234333671684</v>
      </c>
      <c r="H144" s="26">
        <f t="shared" si="42"/>
        <v>42.818083707018552</v>
      </c>
      <c r="I144" s="26">
        <f t="shared" si="42"/>
        <v>44.530807055299299</v>
      </c>
    </row>
    <row r="145" spans="1:9" s="4" customFormat="1" ht="11.25">
      <c r="A145" s="32"/>
      <c r="B145" s="28"/>
      <c r="C145" s="29"/>
      <c r="D145" s="43"/>
      <c r="E145" s="26"/>
      <c r="F145" s="26"/>
      <c r="G145" s="26"/>
      <c r="H145" s="26"/>
      <c r="I145" s="26"/>
    </row>
    <row r="146" spans="1:9" s="4" customFormat="1" ht="11.25">
      <c r="A146" s="23">
        <v>57</v>
      </c>
      <c r="B146" s="42"/>
      <c r="C146" s="24" t="s">
        <v>6</v>
      </c>
      <c r="D146" s="26">
        <f>+'2012'!D146*1.0243</f>
        <v>37.510592129284099</v>
      </c>
      <c r="E146" s="26">
        <f t="shared" si="42"/>
        <v>39.011015814455462</v>
      </c>
      <c r="F146" s="26">
        <f t="shared" si="42"/>
        <v>40.571456447033682</v>
      </c>
      <c r="G146" s="26">
        <f t="shared" si="42"/>
        <v>42.19431470491503</v>
      </c>
      <c r="H146" s="26">
        <f t="shared" si="42"/>
        <v>43.882087293111631</v>
      </c>
      <c r="I146" s="26">
        <f t="shared" si="42"/>
        <v>45.637370784836101</v>
      </c>
    </row>
    <row r="147" spans="1:9" s="4" customFormat="1" ht="11.25">
      <c r="A147" s="32"/>
      <c r="B147" s="28"/>
      <c r="C147" s="29"/>
      <c r="D147" s="43"/>
      <c r="E147" s="26"/>
      <c r="F147" s="26"/>
      <c r="G147" s="26"/>
      <c r="H147" s="26"/>
      <c r="I147" s="26"/>
    </row>
    <row r="148" spans="1:9" s="4" customFormat="1" ht="11.25">
      <c r="A148" s="23">
        <v>58</v>
      </c>
      <c r="B148" s="42"/>
      <c r="C148" s="24" t="s">
        <v>6</v>
      </c>
      <c r="D148" s="26">
        <f>+'2012'!D148*1.0243</f>
        <v>38.447667906209638</v>
      </c>
      <c r="E148" s="26">
        <f t="shared" si="42"/>
        <v>39.985574622458024</v>
      </c>
      <c r="F148" s="26">
        <f t="shared" si="42"/>
        <v>41.58499760735635</v>
      </c>
      <c r="G148" s="26">
        <f t="shared" si="42"/>
        <v>43.248397511650602</v>
      </c>
      <c r="H148" s="26">
        <f t="shared" si="42"/>
        <v>44.978333412116626</v>
      </c>
      <c r="I148" s="26">
        <f t="shared" si="42"/>
        <v>46.777466748601292</v>
      </c>
    </row>
    <row r="149" spans="1:9" s="4" customFormat="1" ht="11.25">
      <c r="A149" s="32"/>
      <c r="B149" s="28"/>
      <c r="C149" s="29"/>
      <c r="D149" s="43"/>
      <c r="E149" s="26"/>
      <c r="F149" s="26"/>
      <c r="G149" s="26"/>
      <c r="H149" s="26"/>
      <c r="I149" s="26"/>
    </row>
    <row r="150" spans="1:9" s="4" customFormat="1" ht="11.25">
      <c r="A150" s="23">
        <v>59</v>
      </c>
      <c r="B150" s="28"/>
      <c r="C150" s="24" t="s">
        <v>6</v>
      </c>
      <c r="D150" s="26">
        <f>+'2012'!D150*1.0243</f>
        <v>39.412304735397697</v>
      </c>
      <c r="E150" s="26">
        <f t="shared" si="42"/>
        <v>40.988796924813606</v>
      </c>
      <c r="F150" s="26">
        <f t="shared" si="42"/>
        <v>42.628348801806155</v>
      </c>
      <c r="G150" s="26">
        <f t="shared" si="42"/>
        <v>44.3334827538784</v>
      </c>
      <c r="H150" s="26">
        <f t="shared" si="42"/>
        <v>46.106822064033537</v>
      </c>
      <c r="I150" s="26">
        <f t="shared" si="42"/>
        <v>47.951094946594878</v>
      </c>
    </row>
    <row r="151" spans="1:9" s="4" customFormat="1" ht="11.25">
      <c r="A151" s="32"/>
      <c r="B151" s="28"/>
      <c r="C151" s="29"/>
      <c r="D151" s="43"/>
      <c r="E151" s="26"/>
      <c r="F151" s="26"/>
      <c r="G151" s="26"/>
      <c r="H151" s="26"/>
      <c r="I151" s="26"/>
    </row>
    <row r="152" spans="1:9" s="4" customFormat="1" ht="11.25">
      <c r="A152" s="23">
        <v>60</v>
      </c>
      <c r="B152" s="42"/>
      <c r="C152" s="24" t="s">
        <v>6</v>
      </c>
      <c r="D152" s="26">
        <f>+'2012'!D152*1.0243</f>
        <v>40.390722090716999</v>
      </c>
      <c r="E152" s="26">
        <f t="shared" si="42"/>
        <v>42.006350974345679</v>
      </c>
      <c r="F152" s="26">
        <f t="shared" si="42"/>
        <v>43.686605013319507</v>
      </c>
      <c r="G152" s="26">
        <f t="shared" si="42"/>
        <v>45.43406921385229</v>
      </c>
      <c r="H152" s="26">
        <f t="shared" si="42"/>
        <v>47.25143198240638</v>
      </c>
      <c r="I152" s="26">
        <f t="shared" si="42"/>
        <v>49.141489261702638</v>
      </c>
    </row>
    <row r="153" spans="1:9" s="4" customFormat="1" ht="11.25">
      <c r="A153" s="23"/>
      <c r="B153" s="42"/>
      <c r="C153" s="24"/>
      <c r="D153" s="43"/>
      <c r="E153" s="26"/>
      <c r="F153" s="26"/>
      <c r="G153" s="26"/>
      <c r="H153" s="26"/>
      <c r="I153" s="26"/>
    </row>
    <row r="154" spans="1:9" s="4" customFormat="1" ht="11.25">
      <c r="A154" s="23">
        <v>61</v>
      </c>
      <c r="B154" s="28"/>
      <c r="C154" s="24" t="s">
        <v>6</v>
      </c>
      <c r="D154" s="26">
        <f>+'2012'!D154*1.0243</f>
        <v>41.410481024430084</v>
      </c>
      <c r="E154" s="26">
        <f t="shared" si="42"/>
        <v>43.066900265407291</v>
      </c>
      <c r="F154" s="26">
        <f t="shared" si="42"/>
        <v>44.789576276023581</v>
      </c>
      <c r="G154" s="26">
        <f t="shared" si="42"/>
        <v>46.581159327064526</v>
      </c>
      <c r="H154" s="26">
        <f t="shared" si="42"/>
        <v>48.444405700147108</v>
      </c>
      <c r="I154" s="26">
        <f t="shared" si="42"/>
        <v>50.382181928152995</v>
      </c>
    </row>
    <row r="155" spans="1:9" s="4" customFormat="1" ht="11.25">
      <c r="A155" s="32"/>
      <c r="B155" s="28"/>
      <c r="C155" s="29"/>
      <c r="D155" s="43"/>
      <c r="E155" s="26"/>
      <c r="F155" s="26"/>
      <c r="G155" s="26"/>
      <c r="H155" s="26"/>
      <c r="I155" s="26"/>
    </row>
    <row r="156" spans="1:9" s="4" customFormat="1" ht="11.25">
      <c r="A156" s="23">
        <v>62</v>
      </c>
      <c r="B156" s="28"/>
      <c r="C156" s="24" t="s">
        <v>6</v>
      </c>
      <c r="D156" s="26">
        <f>+'2012'!D156*1.0243</f>
        <v>42.444020484274439</v>
      </c>
      <c r="E156" s="26">
        <f t="shared" si="42"/>
        <v>44.141781303645416</v>
      </c>
      <c r="F156" s="26">
        <f t="shared" si="42"/>
        <v>45.907452555791238</v>
      </c>
      <c r="G156" s="26">
        <f t="shared" si="42"/>
        <v>47.74375065802289</v>
      </c>
      <c r="H156" s="26">
        <f t="shared" si="42"/>
        <v>49.653500684343804</v>
      </c>
      <c r="I156" s="26">
        <f t="shared" si="42"/>
        <v>51.639640711717561</v>
      </c>
    </row>
    <row r="157" spans="1:9" s="4" customFormat="1" ht="11.25">
      <c r="A157" s="32"/>
      <c r="B157" s="28"/>
      <c r="C157" s="29"/>
      <c r="D157" s="43"/>
      <c r="E157" s="26"/>
      <c r="F157" s="26"/>
      <c r="G157" s="26"/>
      <c r="H157" s="26"/>
      <c r="I157" s="26"/>
    </row>
    <row r="158" spans="1:9" s="4" customFormat="1" ht="11.25">
      <c r="A158" s="23">
        <v>63</v>
      </c>
      <c r="B158" s="42"/>
      <c r="C158" s="24" t="s">
        <v>6</v>
      </c>
      <c r="D158" s="26">
        <f>+'2012'!D158*1.0243</f>
        <v>43.491340470250037</v>
      </c>
      <c r="E158" s="26">
        <f t="shared" si="42"/>
        <v>45.23099408906004</v>
      </c>
      <c r="F158" s="26">
        <f t="shared" si="42"/>
        <v>47.040233852622443</v>
      </c>
      <c r="G158" s="26">
        <f t="shared" si="42"/>
        <v>48.921843206727345</v>
      </c>
      <c r="H158" s="26">
        <f t="shared" si="42"/>
        <v>50.87871693499644</v>
      </c>
      <c r="I158" s="26">
        <f t="shared" si="42"/>
        <v>52.9138656123963</v>
      </c>
    </row>
    <row r="159" spans="1:9" s="4" customFormat="1" ht="11.25">
      <c r="A159" s="32"/>
      <c r="B159" s="28"/>
      <c r="C159" s="29"/>
      <c r="D159" s="43"/>
      <c r="E159" s="26"/>
      <c r="F159" s="26"/>
      <c r="G159" s="26"/>
      <c r="H159" s="26"/>
      <c r="I159" s="26"/>
    </row>
    <row r="160" spans="1:9" s="4" customFormat="1" ht="11.25">
      <c r="A160" s="23">
        <v>64</v>
      </c>
      <c r="B160" s="42"/>
      <c r="C160" s="24" t="s">
        <v>6</v>
      </c>
      <c r="D160" s="26">
        <f>+'2012'!D160*1.0243</f>
        <v>44.593782560750682</v>
      </c>
      <c r="E160" s="26">
        <f t="shared" si="42"/>
        <v>46.377533863180709</v>
      </c>
      <c r="F160" s="26">
        <f t="shared" si="42"/>
        <v>48.232635217707937</v>
      </c>
      <c r="G160" s="26">
        <f t="shared" si="42"/>
        <v>50.161940626416254</v>
      </c>
      <c r="H160" s="26">
        <f t="shared" si="42"/>
        <v>52.168418251472907</v>
      </c>
      <c r="I160" s="26">
        <f t="shared" si="42"/>
        <v>54.255154981531824</v>
      </c>
    </row>
    <row r="161" spans="1:9" s="4" customFormat="1" ht="11.25">
      <c r="A161" s="32"/>
      <c r="B161" s="28"/>
      <c r="C161" s="29"/>
      <c r="D161" s="43"/>
      <c r="E161" s="26"/>
      <c r="F161" s="26"/>
      <c r="G161" s="26"/>
      <c r="H161" s="26"/>
      <c r="I161" s="26"/>
    </row>
    <row r="162" spans="1:9" s="4" customFormat="1" ht="11.25">
      <c r="A162" s="23">
        <v>65</v>
      </c>
      <c r="B162" s="42"/>
      <c r="C162" s="24" t="s">
        <v>6</v>
      </c>
      <c r="D162" s="26">
        <f>+'2012'!D162*1.0243</f>
        <v>45.696224651251306</v>
      </c>
      <c r="E162" s="26">
        <f t="shared" si="42"/>
        <v>47.524073637301363</v>
      </c>
      <c r="F162" s="26">
        <f t="shared" si="42"/>
        <v>49.425036582793417</v>
      </c>
      <c r="G162" s="26">
        <f t="shared" si="42"/>
        <v>51.402038046105154</v>
      </c>
      <c r="H162" s="26">
        <f t="shared" si="42"/>
        <v>53.45811956794936</v>
      </c>
      <c r="I162" s="26">
        <f t="shared" si="42"/>
        <v>55.596444350667333</v>
      </c>
    </row>
    <row r="163" spans="1:9" s="4" customFormat="1" ht="11.25">
      <c r="A163" s="32"/>
      <c r="B163" s="28"/>
      <c r="C163" s="29"/>
      <c r="D163" s="43"/>
      <c r="E163" s="26"/>
      <c r="F163" s="26"/>
      <c r="G163" s="26"/>
      <c r="H163" s="26"/>
      <c r="I163" s="26"/>
    </row>
    <row r="164" spans="1:9" s="4" customFormat="1" ht="11.25">
      <c r="A164" s="23">
        <v>66</v>
      </c>
      <c r="B164" s="42"/>
      <c r="C164" s="24" t="s">
        <v>6</v>
      </c>
      <c r="D164" s="26">
        <f>+'2012'!D164*1.0243</f>
        <v>46.840008320145728</v>
      </c>
      <c r="E164" s="26">
        <f t="shared" si="42"/>
        <v>48.713608652951557</v>
      </c>
      <c r="F164" s="26">
        <f t="shared" si="42"/>
        <v>50.662152999069619</v>
      </c>
      <c r="G164" s="26">
        <f t="shared" si="42"/>
        <v>52.688639119032402</v>
      </c>
      <c r="H164" s="26">
        <f t="shared" si="42"/>
        <v>54.796184683793697</v>
      </c>
      <c r="I164" s="26">
        <f t="shared" si="42"/>
        <v>56.988032071145447</v>
      </c>
    </row>
    <row r="165" spans="1:9" s="4" customFormat="1" ht="11.25">
      <c r="A165" s="32"/>
      <c r="B165" s="28"/>
      <c r="C165" s="29"/>
      <c r="D165" s="43"/>
      <c r="E165" s="26"/>
      <c r="F165" s="26"/>
      <c r="G165" s="26"/>
      <c r="H165" s="26"/>
      <c r="I165" s="26"/>
    </row>
    <row r="166" spans="1:9" s="4" customFormat="1" ht="11.25">
      <c r="A166" s="23">
        <v>67</v>
      </c>
      <c r="B166" s="42"/>
      <c r="C166" s="24" t="s">
        <v>6</v>
      </c>
      <c r="D166" s="26">
        <f>+'2012'!D166*1.0243</f>
        <v>48.025133567433905</v>
      </c>
      <c r="E166" s="26">
        <f t="shared" si="42"/>
        <v>49.946138910131261</v>
      </c>
      <c r="F166" s="26">
        <f t="shared" si="42"/>
        <v>51.943984466536513</v>
      </c>
      <c r="G166" s="26">
        <f t="shared" si="42"/>
        <v>54.021743845197975</v>
      </c>
      <c r="H166" s="26">
        <f t="shared" si="42"/>
        <v>56.182613599005897</v>
      </c>
      <c r="I166" s="26">
        <f t="shared" si="42"/>
        <v>58.429918142966137</v>
      </c>
    </row>
    <row r="167" spans="1:9" s="4" customFormat="1" ht="11.25">
      <c r="A167" s="32"/>
      <c r="B167" s="28"/>
      <c r="C167" s="29"/>
      <c r="D167" s="43"/>
      <c r="E167" s="26"/>
      <c r="F167" s="26"/>
      <c r="G167" s="26"/>
      <c r="H167" s="26"/>
      <c r="I167" s="26"/>
    </row>
    <row r="168" spans="1:9" s="4" customFormat="1" ht="11.25">
      <c r="A168" s="23">
        <v>68</v>
      </c>
      <c r="B168" s="42"/>
      <c r="C168" s="24" t="s">
        <v>6</v>
      </c>
      <c r="D168" s="26">
        <f>+'2012'!D168*1.0243</f>
        <v>49.210258814722074</v>
      </c>
      <c r="E168" s="26">
        <f t="shared" si="42"/>
        <v>51.178669167310957</v>
      </c>
      <c r="F168" s="26">
        <f t="shared" si="42"/>
        <v>53.2258159340034</v>
      </c>
      <c r="G168" s="26">
        <f t="shared" si="42"/>
        <v>55.35484857136354</v>
      </c>
      <c r="H168" s="26">
        <f t="shared" si="42"/>
        <v>57.569042514218083</v>
      </c>
      <c r="I168" s="26">
        <f t="shared" si="42"/>
        <v>59.871804214786806</v>
      </c>
    </row>
    <row r="169" spans="1:9" s="4" customFormat="1" ht="11.25">
      <c r="A169" s="32"/>
      <c r="B169" s="28"/>
      <c r="C169" s="29"/>
      <c r="D169" s="43"/>
      <c r="E169" s="26"/>
      <c r="F169" s="26"/>
      <c r="G169" s="26"/>
      <c r="H169" s="26"/>
      <c r="I169" s="26"/>
    </row>
    <row r="170" spans="1:9" s="4" customFormat="1" ht="11.25">
      <c r="A170" s="23">
        <v>69</v>
      </c>
      <c r="B170" s="28"/>
      <c r="C170" s="24" t="s">
        <v>6</v>
      </c>
      <c r="D170" s="26">
        <f>+'2012'!D170*1.0243</f>
        <v>50.450506166535305</v>
      </c>
      <c r="E170" s="26">
        <f t="shared" si="42"/>
        <v>52.46852641319672</v>
      </c>
      <c r="F170" s="26">
        <f t="shared" si="42"/>
        <v>54.567267469724591</v>
      </c>
      <c r="G170" s="26">
        <f t="shared" si="42"/>
        <v>56.749958168513579</v>
      </c>
      <c r="H170" s="26">
        <f t="shared" si="42"/>
        <v>59.019956495254128</v>
      </c>
      <c r="I170" s="26">
        <f t="shared" si="42"/>
        <v>61.380754755064295</v>
      </c>
    </row>
    <row r="171" spans="1:9" s="4" customFormat="1" ht="11.25">
      <c r="A171" s="32"/>
      <c r="B171" s="28"/>
      <c r="C171" s="29"/>
      <c r="D171" s="43"/>
      <c r="E171" s="26"/>
      <c r="F171" s="26"/>
      <c r="G171" s="26"/>
      <c r="H171" s="26"/>
      <c r="I171" s="26"/>
    </row>
    <row r="172" spans="1:9" s="4" customFormat="1" ht="11.25">
      <c r="A172" s="23">
        <v>70</v>
      </c>
      <c r="B172" s="42"/>
      <c r="C172" s="24" t="s">
        <v>6</v>
      </c>
      <c r="D172" s="26">
        <f>+'2012'!D172*1.0243</f>
        <v>51.704534044479786</v>
      </c>
      <c r="E172" s="26">
        <f t="shared" si="42"/>
        <v>53.772715406258982</v>
      </c>
      <c r="F172" s="26">
        <f t="shared" si="42"/>
        <v>55.923624022509344</v>
      </c>
      <c r="G172" s="26">
        <f t="shared" si="42"/>
        <v>58.160568983409718</v>
      </c>
      <c r="H172" s="26">
        <f t="shared" si="42"/>
        <v>60.486991742746106</v>
      </c>
      <c r="I172" s="26">
        <f t="shared" si="42"/>
        <v>62.90647141245595</v>
      </c>
    </row>
    <row r="173" spans="1:9" s="4" customFormat="1" ht="11.25">
      <c r="A173" s="32"/>
      <c r="B173" s="28"/>
      <c r="C173" s="29"/>
      <c r="D173" s="43"/>
      <c r="E173" s="26"/>
      <c r="F173" s="26"/>
      <c r="G173" s="26"/>
      <c r="H173" s="26"/>
      <c r="I173" s="26"/>
    </row>
    <row r="174" spans="1:9" s="4" customFormat="1" ht="11.25">
      <c r="A174" s="23">
        <v>71</v>
      </c>
      <c r="B174" s="42"/>
      <c r="C174" s="24" t="s">
        <v>6</v>
      </c>
      <c r="D174" s="26">
        <f>+'2012'!D174*1.0243</f>
        <v>52.999903500818029</v>
      </c>
      <c r="E174" s="26">
        <f t="shared" si="42"/>
        <v>55.119899640850754</v>
      </c>
      <c r="F174" s="26">
        <f t="shared" si="42"/>
        <v>57.32469562648479</v>
      </c>
      <c r="G174" s="26">
        <f t="shared" si="42"/>
        <v>59.617683451544181</v>
      </c>
      <c r="H174" s="26">
        <f t="shared" si="42"/>
        <v>62.002390789605947</v>
      </c>
      <c r="I174" s="26">
        <f t="shared" si="42"/>
        <v>64.482486421190188</v>
      </c>
    </row>
    <row r="175" spans="1:9" s="4" customFormat="1" ht="11.25">
      <c r="A175" s="32"/>
      <c r="B175" s="28"/>
      <c r="C175" s="29"/>
      <c r="D175" s="43"/>
      <c r="E175" s="26"/>
      <c r="F175" s="26"/>
      <c r="G175" s="26"/>
      <c r="H175" s="26"/>
      <c r="I175" s="26"/>
    </row>
    <row r="176" spans="1:9" s="4" customFormat="1" ht="11.25">
      <c r="A176" s="23">
        <v>72</v>
      </c>
      <c r="B176" s="42"/>
      <c r="C176" s="24" t="s">
        <v>6</v>
      </c>
      <c r="D176" s="26">
        <f>+'2012'!D176*1.0243</f>
        <v>54.336614535550027</v>
      </c>
      <c r="E176" s="26">
        <f t="shared" si="42"/>
        <v>56.51007911697203</v>
      </c>
      <c r="F176" s="26">
        <f t="shared" si="42"/>
        <v>58.770482281650914</v>
      </c>
      <c r="G176" s="26">
        <f t="shared" si="42"/>
        <v>61.121301572916956</v>
      </c>
      <c r="H176" s="26">
        <f t="shared" si="42"/>
        <v>63.566153635833636</v>
      </c>
      <c r="I176" s="26">
        <f t="shared" si="42"/>
        <v>66.108799781266981</v>
      </c>
    </row>
    <row r="177" spans="1:9" s="4" customFormat="1" ht="11.25">
      <c r="A177" s="32"/>
      <c r="B177" s="28"/>
      <c r="C177" s="29"/>
      <c r="D177" s="43"/>
      <c r="E177" s="26"/>
      <c r="F177" s="26"/>
      <c r="G177" s="26"/>
      <c r="H177" s="26"/>
      <c r="I177" s="26"/>
    </row>
    <row r="178" spans="1:9" s="4" customFormat="1" ht="11.25">
      <c r="A178" s="23">
        <v>73</v>
      </c>
      <c r="B178" s="42"/>
      <c r="C178" s="24" t="s">
        <v>6</v>
      </c>
      <c r="D178" s="26">
        <f>+'2012'!D178*1.0243</f>
        <v>55.687106096413309</v>
      </c>
      <c r="E178" s="26">
        <f t="shared" si="42"/>
        <v>57.914590340269847</v>
      </c>
      <c r="F178" s="26">
        <f t="shared" si="42"/>
        <v>60.231173953880642</v>
      </c>
      <c r="G178" s="26">
        <f t="shared" si="42"/>
        <v>62.640420912035871</v>
      </c>
      <c r="H178" s="26">
        <f t="shared" si="42"/>
        <v>65.146037748517315</v>
      </c>
      <c r="I178" s="26">
        <f t="shared" si="42"/>
        <v>67.751879258458004</v>
      </c>
    </row>
    <row r="179" spans="1:9" s="4" customFormat="1" ht="11.25">
      <c r="A179" s="32"/>
      <c r="B179" s="28"/>
      <c r="C179" s="29"/>
      <c r="D179" s="43"/>
      <c r="E179" s="26"/>
      <c r="F179" s="26"/>
      <c r="G179" s="26"/>
      <c r="H179" s="26"/>
      <c r="I179" s="26"/>
    </row>
    <row r="180" spans="1:9" s="4" customFormat="1" ht="11.25">
      <c r="A180" s="23">
        <v>74</v>
      </c>
      <c r="B180" s="42"/>
      <c r="C180" s="24" t="s">
        <v>6</v>
      </c>
      <c r="D180" s="26">
        <f>+'2012'!D180*1.0243</f>
        <v>57.078939235670362</v>
      </c>
      <c r="E180" s="26">
        <f t="shared" si="42"/>
        <v>59.362096805097181</v>
      </c>
      <c r="F180" s="26">
        <f t="shared" si="42"/>
        <v>61.73658067730107</v>
      </c>
      <c r="G180" s="26">
        <f t="shared" si="42"/>
        <v>64.206043904393113</v>
      </c>
      <c r="H180" s="26">
        <f t="shared" si="42"/>
        <v>66.774285660568836</v>
      </c>
      <c r="I180" s="26">
        <f t="shared" si="42"/>
        <v>69.445257086991589</v>
      </c>
    </row>
    <row r="181" spans="1:9" s="4" customFormat="1" ht="11.25">
      <c r="A181" s="32"/>
      <c r="B181" s="28"/>
      <c r="C181" s="29"/>
      <c r="D181" s="43"/>
      <c r="E181" s="26"/>
      <c r="F181" s="26"/>
      <c r="G181" s="26"/>
      <c r="H181" s="26"/>
      <c r="I181" s="26"/>
    </row>
    <row r="182" spans="1:9" s="4" customFormat="1" ht="11.25">
      <c r="A182" s="23">
        <v>75</v>
      </c>
      <c r="B182" s="42"/>
      <c r="C182" s="24" t="s">
        <v>6</v>
      </c>
      <c r="D182" s="26">
        <f>+'2012'!D182*1.0243</f>
        <v>58.51211395332119</v>
      </c>
      <c r="E182" s="26">
        <f t="shared" si="42"/>
        <v>60.85259851145404</v>
      </c>
      <c r="F182" s="26">
        <f t="shared" si="42"/>
        <v>63.286702451912205</v>
      </c>
      <c r="G182" s="26">
        <f t="shared" si="42"/>
        <v>65.818170549988693</v>
      </c>
      <c r="H182" s="26">
        <f t="shared" si="42"/>
        <v>68.450897371988248</v>
      </c>
      <c r="I182" s="26">
        <f t="shared" si="42"/>
        <v>71.188933266867778</v>
      </c>
    </row>
    <row r="183" spans="1:9" s="4" customFormat="1" ht="12" thickBot="1">
      <c r="A183" s="41"/>
      <c r="B183" s="8"/>
      <c r="C183" s="39"/>
      <c r="D183" s="53"/>
      <c r="E183" s="37"/>
      <c r="F183" s="53"/>
      <c r="G183" s="37"/>
      <c r="H183" s="37"/>
      <c r="I183" s="37"/>
    </row>
    <row r="184" spans="1:9" s="4" customFormat="1" ht="11.25">
      <c r="A184" s="40"/>
    </row>
  </sheetData>
  <mergeCells count="1">
    <mergeCell ref="A1:B1"/>
  </mergeCells>
  <printOptions horizontalCentered="1"/>
  <pageMargins left="0.7" right="0.7" top="0.75" bottom="0.75" header="0.3" footer="0.3"/>
  <pageSetup scale="94" fitToHeight="5" orientation="portrait" r:id="rId1"/>
  <rowBreaks count="2" manualBreakCount="2">
    <brk id="64" max="8" man="1"/>
    <brk id="12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topLeftCell="A72" zoomScaleNormal="100" zoomScaleSheetLayoutView="100" workbookViewId="0">
      <selection activeCell="D119" sqref="D119:I119"/>
    </sheetView>
  </sheetViews>
  <sheetFormatPr defaultRowHeight="15"/>
  <cols>
    <col min="1" max="1" width="5.42578125" customWidth="1"/>
    <col min="2" max="2" width="29" customWidth="1"/>
    <col min="3" max="3" width="5.7109375" customWidth="1"/>
    <col min="4" max="9" width="8" customWidth="1"/>
  </cols>
  <sheetData>
    <row r="1" spans="1:9" s="4" customFormat="1" ht="11.25">
      <c r="A1" s="71" t="s">
        <v>0</v>
      </c>
      <c r="B1" s="71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1" t="s">
        <v>1</v>
      </c>
      <c r="H2" s="2">
        <v>0.01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3" t="s">
        <v>62</v>
      </c>
      <c r="H3" s="7"/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1.25">
      <c r="A7" s="44">
        <v>1</v>
      </c>
      <c r="B7" s="45"/>
      <c r="C7" s="46" t="s">
        <v>6</v>
      </c>
      <c r="D7" s="47">
        <f>+'2011'!D7*1.01</f>
        <v>9.175357631082603</v>
      </c>
      <c r="E7" s="47">
        <f>+'2011'!E7*1.01</f>
        <v>9.5423719363259085</v>
      </c>
      <c r="F7" s="47">
        <f>+'2011'!F7*1.01</f>
        <v>9.9240668137789445</v>
      </c>
      <c r="G7" s="47">
        <f>+'2011'!G7*1.01</f>
        <v>10.321029486330103</v>
      </c>
      <c r="H7" s="47">
        <f>+'2011'!H7*1.01</f>
        <v>10.733870665783307</v>
      </c>
      <c r="I7" s="47">
        <f>+'2011'!I7*1.01</f>
        <v>11.163225492414639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7"/>
    </row>
    <row r="9" spans="1:9" s="4" customFormat="1" ht="11.25">
      <c r="A9" s="23">
        <v>2</v>
      </c>
      <c r="B9" s="24"/>
      <c r="C9" s="25" t="s">
        <v>6</v>
      </c>
      <c r="D9" s="26">
        <f>+'2011'!D9*1.01</f>
        <v>9.4175224952460752</v>
      </c>
      <c r="E9" s="26">
        <f>+'2011'!E9*1.01</f>
        <v>9.7942233950559192</v>
      </c>
      <c r="F9" s="26">
        <f>+'2011'!F9*1.01</f>
        <v>10.185992330858156</v>
      </c>
      <c r="G9" s="26">
        <f>+'2011'!G9*1.01</f>
        <v>10.593432024092483</v>
      </c>
      <c r="H9" s="26">
        <f>+'2011'!H9*1.01</f>
        <v>11.017169305056184</v>
      </c>
      <c r="I9" s="27">
        <f>+'2011'!I9*1.01</f>
        <v>11.45785607725843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7"/>
    </row>
    <row r="11" spans="1:9" s="4" customFormat="1" ht="11.25">
      <c r="A11" s="23">
        <v>3</v>
      </c>
      <c r="B11" s="24"/>
      <c r="C11" s="25" t="s">
        <v>6</v>
      </c>
      <c r="D11" s="26">
        <f>+'2011'!D11*1.01</f>
        <v>9.6327801522802723</v>
      </c>
      <c r="E11" s="26">
        <f>+'2011'!E11*1.01</f>
        <v>10.018091358371484</v>
      </c>
      <c r="F11" s="26">
        <f>+'2011'!F11*1.01</f>
        <v>10.418815012706343</v>
      </c>
      <c r="G11" s="26">
        <f>+'2011'!G11*1.01</f>
        <v>10.835567613214597</v>
      </c>
      <c r="H11" s="26">
        <f>+'2011'!H11*1.01</f>
        <v>11.268990317743182</v>
      </c>
      <c r="I11" s="27">
        <f>+'2011'!I11*1.01</f>
        <v>11.71974993045291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7"/>
    </row>
    <row r="13" spans="1:9" s="4" customFormat="1" ht="11.25">
      <c r="A13" s="23">
        <v>4</v>
      </c>
      <c r="B13" s="24"/>
      <c r="C13" s="25" t="s">
        <v>6</v>
      </c>
      <c r="D13" s="26">
        <f>+'2011'!D13*1.01</f>
        <v>9.8749450164437373</v>
      </c>
      <c r="E13" s="26">
        <f>+'2011'!E13*1.01</f>
        <v>10.269942817101487</v>
      </c>
      <c r="F13" s="26">
        <f>+'2011'!F13*1.01</f>
        <v>10.680740529785547</v>
      </c>
      <c r="G13" s="26">
        <f>+'2011'!G13*1.01</f>
        <v>11.107970150976969</v>
      </c>
      <c r="H13" s="26">
        <f>+'2011'!H13*1.01</f>
        <v>11.552288957016049</v>
      </c>
      <c r="I13" s="27">
        <f>+'2011'!I13*1.01</f>
        <v>12.014380515296693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7"/>
    </row>
    <row r="15" spans="1:9" s="4" customFormat="1" ht="11.25">
      <c r="A15" s="23">
        <v>5</v>
      </c>
      <c r="B15" s="24"/>
      <c r="C15" s="25" t="s">
        <v>6</v>
      </c>
      <c r="D15" s="26">
        <f>+'2011'!D15*1.01</f>
        <v>10.130563484171848</v>
      </c>
      <c r="E15" s="26">
        <f>+'2011'!E15*1.01</f>
        <v>10.535786023538723</v>
      </c>
      <c r="F15" s="26">
        <f>+'2011'!F15*1.01</f>
        <v>10.957217464480273</v>
      </c>
      <c r="G15" s="26">
        <f>+'2011'!G15*1.01</f>
        <v>11.395506163059483</v>
      </c>
      <c r="H15" s="26">
        <f>+'2011'!H15*1.01</f>
        <v>11.851326409581864</v>
      </c>
      <c r="I15" s="27">
        <f>+'2011'!I15*1.01</f>
        <v>12.325379465965138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7"/>
    </row>
    <row r="17" spans="1:9" s="4" customFormat="1" ht="11.25">
      <c r="A17" s="23">
        <v>6</v>
      </c>
      <c r="B17" s="24"/>
      <c r="C17" s="25" t="s">
        <v>6</v>
      </c>
      <c r="D17" s="26">
        <f>+'2011'!D17*1.01</f>
        <v>10.386181951899955</v>
      </c>
      <c r="E17" s="26">
        <f>+'2011'!E17*1.01</f>
        <v>10.801629229975955</v>
      </c>
      <c r="F17" s="26">
        <f>+'2011'!F17*1.01</f>
        <v>11.233694399174992</v>
      </c>
      <c r="G17" s="26">
        <f>+'2011'!G17*1.01</f>
        <v>11.683042175141992</v>
      </c>
      <c r="H17" s="26">
        <f>+'2011'!H17*1.01</f>
        <v>12.150363862147673</v>
      </c>
      <c r="I17" s="27">
        <f>+'2011'!I17*1.01</f>
        <v>12.636378416633582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7"/>
    </row>
    <row r="19" spans="1:9" s="4" customFormat="1" ht="11.25">
      <c r="A19" s="23">
        <v>7</v>
      </c>
      <c r="B19" s="24"/>
      <c r="C19" s="25" t="s">
        <v>6</v>
      </c>
      <c r="D19" s="26">
        <f>+'2011'!D19*1.01</f>
        <v>10.655254023192699</v>
      </c>
      <c r="E19" s="26">
        <f>+'2011'!E19*1.01</f>
        <v>11.081464184120406</v>
      </c>
      <c r="F19" s="26">
        <f>+'2011'!F19*1.01</f>
        <v>11.524722751485225</v>
      </c>
      <c r="G19" s="26">
        <f>+'2011'!G19*1.01</f>
        <v>11.985711661544634</v>
      </c>
      <c r="H19" s="26">
        <f>+'2011'!H19*1.01</f>
        <v>12.46514012800642</v>
      </c>
      <c r="I19" s="27">
        <f>+'2011'!I19*1.01</f>
        <v>12.963745733126677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7"/>
    </row>
    <row r="21" spans="1:9" s="4" customFormat="1" ht="11.25">
      <c r="A21" s="23">
        <v>8</v>
      </c>
      <c r="B21" s="24"/>
      <c r="C21" s="25" t="s">
        <v>6</v>
      </c>
      <c r="D21" s="26">
        <f>+'2011'!D21*1.01</f>
        <v>10.924326094485444</v>
      </c>
      <c r="E21" s="26">
        <f>+'2011'!E21*1.01</f>
        <v>11.361299138264863</v>
      </c>
      <c r="F21" s="26">
        <f>+'2011'!F21*1.01</f>
        <v>11.815751103795458</v>
      </c>
      <c r="G21" s="26">
        <f>+'2011'!G21*1.01</f>
        <v>12.288381147947277</v>
      </c>
      <c r="H21" s="26">
        <f>+'2011'!H21*1.01</f>
        <v>12.779916393865168</v>
      </c>
      <c r="I21" s="27">
        <f>+'2011'!I21*1.01</f>
        <v>13.291113049619774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7"/>
    </row>
    <row r="23" spans="1:9" s="4" customFormat="1" ht="11.25">
      <c r="A23" s="23">
        <v>9</v>
      </c>
      <c r="B23" s="31"/>
      <c r="C23" s="25" t="s">
        <v>6</v>
      </c>
      <c r="D23" s="26">
        <f>+'2011'!D23*1.01</f>
        <v>11.179944562213553</v>
      </c>
      <c r="E23" s="26">
        <f>+'2011'!E23*1.01</f>
        <v>11.627142344702095</v>
      </c>
      <c r="F23" s="26">
        <f>+'2011'!F23*1.01</f>
        <v>12.092228038490179</v>
      </c>
      <c r="G23" s="26">
        <f>+'2011'!G23*1.01</f>
        <v>12.575917160029787</v>
      </c>
      <c r="H23" s="26">
        <f>+'2011'!H23*1.01</f>
        <v>13.078953846430979</v>
      </c>
      <c r="I23" s="27">
        <f>+'2011'!I23*1.01</f>
        <v>13.602112000288219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7"/>
    </row>
    <row r="25" spans="1:9" s="4" customFormat="1" ht="11.25">
      <c r="A25" s="23">
        <v>10</v>
      </c>
      <c r="B25" s="24"/>
      <c r="C25" s="25" t="s">
        <v>6</v>
      </c>
      <c r="D25" s="26">
        <f>+'2011'!D25*1.01</f>
        <v>11.47592384063557</v>
      </c>
      <c r="E25" s="26">
        <f>+'2011'!E25*1.01</f>
        <v>11.934960794260993</v>
      </c>
      <c r="F25" s="26">
        <f>+'2011'!F25*1.01</f>
        <v>12.412359226031434</v>
      </c>
      <c r="G25" s="26">
        <f>+'2011'!G25*1.01</f>
        <v>12.908853595072692</v>
      </c>
      <c r="H25" s="26">
        <f>+'2011'!H25*1.01</f>
        <v>13.425207738875599</v>
      </c>
      <c r="I25" s="27">
        <f>+'2011'!I25*1.01</f>
        <v>13.962216048430625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7"/>
    </row>
    <row r="27" spans="1:9" s="4" customFormat="1" ht="11.25">
      <c r="A27" s="23">
        <v>11</v>
      </c>
      <c r="B27" s="24"/>
      <c r="C27" s="25" t="s">
        <v>6</v>
      </c>
      <c r="D27" s="26">
        <f>+'2011'!D27*1.01</f>
        <v>11.744995911928321</v>
      </c>
      <c r="E27" s="26">
        <f>+'2011'!E27*1.01</f>
        <v>12.214795748405454</v>
      </c>
      <c r="F27" s="26">
        <f>+'2011'!F27*1.01</f>
        <v>12.703387578341673</v>
      </c>
      <c r="G27" s="26">
        <f>+'2011'!G27*1.01</f>
        <v>13.211523081475338</v>
      </c>
      <c r="H27" s="26">
        <f>+'2011'!H27*1.01</f>
        <v>13.739984004734353</v>
      </c>
      <c r="I27" s="27">
        <f>+'2011'!I27*1.01</f>
        <v>14.289583364923729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7"/>
    </row>
    <row r="29" spans="1:9" s="4" customFormat="1" ht="11.25">
      <c r="A29" s="23">
        <v>12</v>
      </c>
      <c r="B29" s="24"/>
      <c r="C29" s="25" t="s">
        <v>6</v>
      </c>
      <c r="D29" s="26">
        <f>+'2011'!D29*1.01</f>
        <v>12.040975190350338</v>
      </c>
      <c r="E29" s="26">
        <f>+'2011'!E29*1.01</f>
        <v>12.522614197964353</v>
      </c>
      <c r="F29" s="26">
        <f>+'2011'!F29*1.01</f>
        <v>13.023518765882928</v>
      </c>
      <c r="G29" s="26">
        <f>+'2011'!G29*1.01</f>
        <v>13.544459516518245</v>
      </c>
      <c r="H29" s="26">
        <f>+'2011'!H29*1.01</f>
        <v>14.086237897178975</v>
      </c>
      <c r="I29" s="27">
        <f>+'2011'!I29*1.01</f>
        <v>14.649687413066136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7"/>
    </row>
    <row r="31" spans="1:9" s="4" customFormat="1" ht="11.25">
      <c r="A31" s="23">
        <v>13</v>
      </c>
      <c r="B31" s="24"/>
      <c r="C31" s="25" t="s">
        <v>6</v>
      </c>
      <c r="D31" s="26">
        <f>+'2011'!D31*1.01</f>
        <v>12.350408072336997</v>
      </c>
      <c r="E31" s="26">
        <f>+'2011'!E31*1.01</f>
        <v>12.844424395230478</v>
      </c>
      <c r="F31" s="26">
        <f>+'2011'!F31*1.01</f>
        <v>13.358201371039698</v>
      </c>
      <c r="G31" s="26">
        <f>+'2011'!G31*1.01</f>
        <v>13.892529425881285</v>
      </c>
      <c r="H31" s="26">
        <f>+'2011'!H31*1.01</f>
        <v>14.448230602916539</v>
      </c>
      <c r="I31" s="27">
        <f>+'2011'!I31*1.01</f>
        <v>15.026159827033201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7"/>
    </row>
    <row r="33" spans="1:9" s="4" customFormat="1" ht="11.25">
      <c r="A33" s="23">
        <v>14</v>
      </c>
      <c r="B33" s="24"/>
      <c r="C33" s="25" t="s">
        <v>6</v>
      </c>
      <c r="D33" s="26">
        <f>+'2011'!D33*1.01</f>
        <v>12.659840954323652</v>
      </c>
      <c r="E33" s="26">
        <f>+'2011'!E33*1.01</f>
        <v>13.166234592496599</v>
      </c>
      <c r="F33" s="26">
        <f>+'2011'!F33*1.01</f>
        <v>13.692883976196462</v>
      </c>
      <c r="G33" s="26">
        <f>+'2011'!G33*1.01</f>
        <v>14.240599335244323</v>
      </c>
      <c r="H33" s="26">
        <f>+'2011'!H33*1.01</f>
        <v>14.810223308654097</v>
      </c>
      <c r="I33" s="27">
        <f>+'2011'!I33*1.01</f>
        <v>15.402632241000262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7"/>
    </row>
    <row r="35" spans="1:9" s="4" customFormat="1" ht="11.25">
      <c r="A35" s="23">
        <v>15</v>
      </c>
      <c r="B35" s="24" t="s">
        <v>18</v>
      </c>
      <c r="C35" s="25" t="s">
        <v>6</v>
      </c>
      <c r="D35" s="26">
        <f>+'2011'!D35*1.01</f>
        <v>12.969273836310308</v>
      </c>
      <c r="E35" s="26">
        <f>+'2011'!E35*1.01</f>
        <v>13.488044789762721</v>
      </c>
      <c r="F35" s="26">
        <f>+'2011'!F35*1.01</f>
        <v>14.027566581353231</v>
      </c>
      <c r="G35" s="26">
        <f>+'2011'!G35*1.01</f>
        <v>14.58866924460736</v>
      </c>
      <c r="H35" s="26">
        <f>+'2011'!H35*1.01</f>
        <v>15.172216014391655</v>
      </c>
      <c r="I35" s="27">
        <f>+'2011'!I35*1.01</f>
        <v>15.77910465496732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7"/>
    </row>
    <row r="37" spans="1:9" s="4" customFormat="1" ht="11.25">
      <c r="A37" s="23">
        <v>16</v>
      </c>
      <c r="B37" s="24"/>
      <c r="C37" s="25" t="s">
        <v>6</v>
      </c>
      <c r="D37" s="26">
        <f>+'2011'!D37*1.01</f>
        <v>13.305613925426242</v>
      </c>
      <c r="E37" s="26">
        <f>+'2011'!E37*1.01</f>
        <v>13.837838482443292</v>
      </c>
      <c r="F37" s="26">
        <f>+'2011'!F37*1.01</f>
        <v>14.391352021741024</v>
      </c>
      <c r="G37" s="26">
        <f>+'2011'!G37*1.01</f>
        <v>14.967006102610664</v>
      </c>
      <c r="H37" s="26">
        <f>+'2011'!H37*1.01</f>
        <v>15.565686346715092</v>
      </c>
      <c r="I37" s="27">
        <f>+'2011'!I37*1.01</f>
        <v>16.188313800583696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7"/>
    </row>
    <row r="39" spans="1:9" s="4" customFormat="1" ht="11.25">
      <c r="A39" s="23">
        <v>17</v>
      </c>
      <c r="B39" s="24"/>
      <c r="C39" s="25" t="s">
        <v>6</v>
      </c>
      <c r="D39" s="26">
        <f>+'2011'!D39*1.01</f>
        <v>13.641954014542168</v>
      </c>
      <c r="E39" s="26">
        <f>+'2011'!E39*1.01</f>
        <v>14.187632175123856</v>
      </c>
      <c r="F39" s="26">
        <f>+'2011'!F39*1.01</f>
        <v>14.755137462128811</v>
      </c>
      <c r="G39" s="26">
        <f>+'2011'!G39*1.01</f>
        <v>15.345342960613964</v>
      </c>
      <c r="H39" s="26">
        <f>+'2011'!H39*1.01</f>
        <v>15.959156679038522</v>
      </c>
      <c r="I39" s="27">
        <f>+'2011'!I39*1.01</f>
        <v>16.597522946200062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7"/>
    </row>
    <row r="41" spans="1:9" s="4" customFormat="1" ht="11.25">
      <c r="A41" s="23">
        <v>18</v>
      </c>
      <c r="B41" s="31"/>
      <c r="C41" s="25" t="s">
        <v>6</v>
      </c>
      <c r="D41" s="26">
        <f>+'2011'!D41*1.01</f>
        <v>13.964840500093466</v>
      </c>
      <c r="E41" s="26">
        <f>+'2011'!E41*1.01</f>
        <v>14.523434120097205</v>
      </c>
      <c r="F41" s="26">
        <f>+'2011'!F41*1.01</f>
        <v>15.104371484901094</v>
      </c>
      <c r="G41" s="26">
        <f>+'2011'!G41*1.01</f>
        <v>15.708546344297138</v>
      </c>
      <c r="H41" s="26">
        <f>+'2011'!H41*1.01</f>
        <v>16.336888198069026</v>
      </c>
      <c r="I41" s="27">
        <f>+'2011'!I41*1.01</f>
        <v>16.990363725991784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7"/>
    </row>
    <row r="43" spans="1:9" s="4" customFormat="1" ht="11.25">
      <c r="A43" s="23">
        <v>19</v>
      </c>
      <c r="B43" s="24"/>
      <c r="C43" s="25" t="s">
        <v>6</v>
      </c>
      <c r="D43" s="26">
        <f>+'2011'!D43*1.01</f>
        <v>14.314634192774033</v>
      </c>
      <c r="E43" s="26">
        <f>+'2011'!E43*1.01</f>
        <v>14.887219560484995</v>
      </c>
      <c r="F43" s="26">
        <f>+'2011'!F43*1.01</f>
        <v>15.482708342904395</v>
      </c>
      <c r="G43" s="26">
        <f>+'2011'!G43*1.01</f>
        <v>16.102016676620572</v>
      </c>
      <c r="H43" s="26">
        <f>+'2011'!H43*1.01</f>
        <v>16.746097343685392</v>
      </c>
      <c r="I43" s="27">
        <f>+'2011'!I43*1.01</f>
        <v>17.415941237432811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7"/>
    </row>
    <row r="45" spans="1:9" s="4" customFormat="1" ht="11.25">
      <c r="A45" s="23">
        <v>20</v>
      </c>
      <c r="B45" s="24"/>
      <c r="C45" s="25" t="s">
        <v>6</v>
      </c>
      <c r="D45" s="26">
        <f>+'2011'!D45*1.01</f>
        <v>14.677881489019237</v>
      </c>
      <c r="E45" s="26">
        <f>+'2011'!E45*1.01</f>
        <v>15.264996748580007</v>
      </c>
      <c r="F45" s="26">
        <f>+'2011'!F45*1.01</f>
        <v>15.875596618523209</v>
      </c>
      <c r="G45" s="26">
        <f>+'2011'!G45*1.01</f>
        <v>16.510620483264137</v>
      </c>
      <c r="H45" s="26">
        <f>+'2011'!H45*1.01</f>
        <v>17.171045302594706</v>
      </c>
      <c r="I45" s="27">
        <f>+'2011'!I45*1.01</f>
        <v>17.857887114698492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7"/>
    </row>
    <row r="47" spans="1:9" s="4" customFormat="1" ht="11.25">
      <c r="A47" s="23">
        <v>21</v>
      </c>
      <c r="B47" s="24"/>
      <c r="C47" s="25" t="s">
        <v>6</v>
      </c>
      <c r="D47" s="26">
        <f>+'2011'!D47*1.01</f>
        <v>15.041128785264442</v>
      </c>
      <c r="E47" s="26">
        <f>+'2011'!E47*1.01</f>
        <v>15.642773936675022</v>
      </c>
      <c r="F47" s="26">
        <f>+'2011'!F47*1.01</f>
        <v>16.268484894142023</v>
      </c>
      <c r="G47" s="26">
        <f>+'2011'!G47*1.01</f>
        <v>16.919224289907707</v>
      </c>
      <c r="H47" s="26">
        <f>+'2011'!H47*1.01</f>
        <v>17.595993261504017</v>
      </c>
      <c r="I47" s="27">
        <f>+'2011'!I47*1.01</f>
        <v>18.299832991964177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7"/>
    </row>
    <row r="49" spans="1:12" s="4" customFormat="1" ht="11.25">
      <c r="A49" s="23">
        <v>22</v>
      </c>
      <c r="B49" s="24"/>
      <c r="C49" s="25" t="s">
        <v>6</v>
      </c>
      <c r="D49" s="26">
        <f>+'2011'!D49*1.01</f>
        <v>15.431283288638927</v>
      </c>
      <c r="E49" s="26">
        <f>+'2011'!E49*1.01</f>
        <v>16.048534620184483</v>
      </c>
      <c r="F49" s="26">
        <f>+'2011'!F49*1.01</f>
        <v>16.690476004991865</v>
      </c>
      <c r="G49" s="26">
        <f>+'2011'!G49*1.01</f>
        <v>17.35809504519154</v>
      </c>
      <c r="H49" s="26">
        <f>+'2011'!H49*1.01</f>
        <v>18.052418846999199</v>
      </c>
      <c r="I49" s="27">
        <f>+'2011'!I49*1.01</f>
        <v>18.77451560087917</v>
      </c>
    </row>
    <row r="50" spans="1:12" s="4" customFormat="1" ht="11.25">
      <c r="A50" s="32"/>
      <c r="B50" s="29"/>
      <c r="C50" s="30"/>
      <c r="D50" s="26"/>
      <c r="E50" s="26"/>
      <c r="F50" s="26"/>
      <c r="G50" s="26"/>
      <c r="H50" s="26"/>
      <c r="I50" s="27"/>
    </row>
    <row r="51" spans="1:12" s="4" customFormat="1" ht="11.25">
      <c r="A51" s="23">
        <v>23</v>
      </c>
      <c r="B51" s="24"/>
      <c r="C51" s="25" t="s">
        <v>6</v>
      </c>
      <c r="D51" s="26">
        <f>+'2011'!D51*1.01</f>
        <v>15.807984188448771</v>
      </c>
      <c r="E51" s="26">
        <f>+'2011'!E51*1.01</f>
        <v>16.440303555986723</v>
      </c>
      <c r="F51" s="26">
        <f>+'2011'!F51*1.01</f>
        <v>17.097915698226192</v>
      </c>
      <c r="G51" s="26">
        <f>+'2011'!G51*1.01</f>
        <v>17.781832326155243</v>
      </c>
      <c r="H51" s="26">
        <f>+'2011'!H51*1.01</f>
        <v>18.493105619201454</v>
      </c>
      <c r="I51" s="27">
        <f>+'2011'!I51*1.01</f>
        <v>19.232829843969512</v>
      </c>
    </row>
    <row r="52" spans="1:12" s="4" customFormat="1" ht="11.25">
      <c r="A52" s="23"/>
      <c r="B52" s="29"/>
      <c r="C52" s="30"/>
      <c r="D52" s="26"/>
      <c r="E52" s="26"/>
      <c r="F52" s="26"/>
      <c r="G52" s="26"/>
      <c r="H52" s="26"/>
      <c r="I52" s="27"/>
    </row>
    <row r="53" spans="1:12" s="4" customFormat="1" ht="11.25">
      <c r="A53" s="23">
        <v>24</v>
      </c>
      <c r="B53" s="24" t="s">
        <v>19</v>
      </c>
      <c r="C53" s="25" t="s">
        <v>6</v>
      </c>
      <c r="D53" s="26">
        <f>+'2011'!D53*1.01</f>
        <v>16.211592295387888</v>
      </c>
      <c r="E53" s="26">
        <f>+'2011'!E53*1.01</f>
        <v>16.860055987203403</v>
      </c>
      <c r="F53" s="26">
        <f>+'2011'!F53*1.01</f>
        <v>17.534458226691541</v>
      </c>
      <c r="G53" s="26">
        <f>+'2011'!G53*1.01</f>
        <v>18.235836555759203</v>
      </c>
      <c r="H53" s="26">
        <f>+'2011'!H53*1.01</f>
        <v>18.965270017989567</v>
      </c>
      <c r="I53" s="27">
        <f>+'2011'!I53*1.01</f>
        <v>19.723880818709151</v>
      </c>
    </row>
    <row r="54" spans="1:12" s="4" customFormat="1" ht="11.25">
      <c r="A54" s="32"/>
      <c r="B54" s="29"/>
      <c r="C54" s="30"/>
      <c r="D54" s="26"/>
      <c r="E54" s="26"/>
      <c r="F54" s="26"/>
      <c r="G54" s="26"/>
      <c r="H54" s="26"/>
      <c r="I54" s="27"/>
    </row>
    <row r="55" spans="1:12" s="4" customFormat="1" ht="11.25">
      <c r="A55" s="23">
        <v>25</v>
      </c>
      <c r="B55" s="24"/>
      <c r="C55" s="25" t="s">
        <v>6</v>
      </c>
      <c r="D55" s="26">
        <f>+'2011'!D55*1.01</f>
        <v>16.601746798762363</v>
      </c>
      <c r="E55" s="26">
        <f>+'2011'!E55*1.01</f>
        <v>17.265816670712859</v>
      </c>
      <c r="F55" s="26">
        <f>+'2011'!F55*1.01</f>
        <v>17.956449337541375</v>
      </c>
      <c r="G55" s="26">
        <f>+'2011'!G55*1.01</f>
        <v>18.674707311043029</v>
      </c>
      <c r="H55" s="26">
        <f>+'2011'!H55*1.01</f>
        <v>19.421695603484753</v>
      </c>
      <c r="I55" s="27">
        <f>+'2011'!I55*1.01</f>
        <v>20.198563427624144</v>
      </c>
    </row>
    <row r="56" spans="1:12" s="4" customFormat="1" ht="11.25">
      <c r="A56" s="23"/>
      <c r="B56" s="29"/>
      <c r="C56" s="30"/>
      <c r="D56" s="26"/>
      <c r="E56" s="26"/>
      <c r="F56" s="26"/>
      <c r="G56" s="26"/>
      <c r="H56" s="26"/>
      <c r="I56" s="27"/>
    </row>
    <row r="57" spans="1:12" s="4" customFormat="1" ht="11.25">
      <c r="A57" s="23">
        <v>26</v>
      </c>
      <c r="B57" s="24"/>
      <c r="C57" s="25" t="s">
        <v>6</v>
      </c>
      <c r="D57" s="26">
        <f>+'2011'!D57*1.01</f>
        <v>17.018808509266126</v>
      </c>
      <c r="E57" s="26">
        <f>+'2011'!E57*1.01</f>
        <v>17.699560849636768</v>
      </c>
      <c r="F57" s="26">
        <f>+'2011'!F57*1.01</f>
        <v>18.407543283622239</v>
      </c>
      <c r="G57" s="26">
        <f>+'2011'!G57*1.01</f>
        <v>19.143845014967127</v>
      </c>
      <c r="H57" s="26">
        <f>+'2011'!H57*1.01</f>
        <v>19.909598815565815</v>
      </c>
      <c r="I57" s="27">
        <f>+'2011'!I57*1.01</f>
        <v>20.705982768188449</v>
      </c>
    </row>
    <row r="58" spans="1:12" s="4" customFormat="1" ht="11.25">
      <c r="A58" s="33"/>
      <c r="B58" s="29"/>
      <c r="C58" s="30"/>
      <c r="D58" s="26"/>
      <c r="E58" s="26"/>
      <c r="F58" s="26"/>
      <c r="G58" s="26"/>
      <c r="H58" s="26"/>
      <c r="I58" s="27"/>
    </row>
    <row r="59" spans="1:12" s="4" customFormat="1" ht="11.25">
      <c r="A59" s="23">
        <v>27</v>
      </c>
      <c r="B59" s="34"/>
      <c r="C59" s="25" t="s">
        <v>6</v>
      </c>
      <c r="D59" s="26">
        <f>+'2011'!D59*1.01</f>
        <v>17.449323823334513</v>
      </c>
      <c r="E59" s="26">
        <f>+'2011'!E59*1.01</f>
        <v>18.147296776267893</v>
      </c>
      <c r="F59" s="26">
        <f>+'2011'!F59*1.01</f>
        <v>18.87318864731861</v>
      </c>
      <c r="G59" s="26">
        <f>+'2011'!G59*1.01</f>
        <v>19.628116193211355</v>
      </c>
      <c r="H59" s="26">
        <f>+'2011'!H59*1.01</f>
        <v>20.41324084093981</v>
      </c>
      <c r="I59" s="27">
        <f>+'2011'!I59*1.01</f>
        <v>21.229770474577403</v>
      </c>
    </row>
    <row r="60" spans="1:12" s="4" customFormat="1" ht="11.25">
      <c r="A60" s="32"/>
      <c r="B60" s="35"/>
      <c r="C60" s="30"/>
      <c r="D60" s="26"/>
      <c r="E60" s="26"/>
      <c r="F60" s="26"/>
      <c r="G60" s="26"/>
      <c r="H60" s="26"/>
      <c r="I60" s="27"/>
    </row>
    <row r="61" spans="1:12" s="4" customFormat="1" ht="11.25">
      <c r="A61" s="23">
        <v>28</v>
      </c>
      <c r="B61" s="35"/>
      <c r="C61" s="25" t="s">
        <v>6</v>
      </c>
      <c r="D61" s="26">
        <f>+'2011'!D61*1.01</f>
        <v>17.893292740967542</v>
      </c>
      <c r="E61" s="26">
        <f>+'2011'!E61*1.01</f>
        <v>18.609024450606242</v>
      </c>
      <c r="F61" s="26">
        <f>+'2011'!F61*1.01</f>
        <v>19.353385428630492</v>
      </c>
      <c r="G61" s="26">
        <f>+'2011'!G61*1.01</f>
        <v>20.127520845775713</v>
      </c>
      <c r="H61" s="26">
        <f>+'2011'!H61*1.01</f>
        <v>20.93262167960674</v>
      </c>
      <c r="I61" s="27">
        <f>+'2011'!I61*1.01</f>
        <v>21.769926546791009</v>
      </c>
    </row>
    <row r="62" spans="1:12" s="4" customFormat="1" ht="11.25">
      <c r="A62" s="23"/>
      <c r="B62" s="29"/>
      <c r="C62" s="30"/>
      <c r="D62" s="26"/>
      <c r="E62" s="26"/>
      <c r="F62" s="26"/>
      <c r="G62" s="26"/>
      <c r="H62" s="26"/>
      <c r="I62" s="27"/>
    </row>
    <row r="63" spans="1:12" s="4" customFormat="1" ht="11.25">
      <c r="A63" s="23">
        <v>29</v>
      </c>
      <c r="B63" s="35"/>
      <c r="C63" s="25" t="s">
        <v>6</v>
      </c>
      <c r="D63" s="26">
        <f>+'2011'!D63*1.01</f>
        <v>18.337261658600571</v>
      </c>
      <c r="E63" s="26">
        <f>+'2011'!E63*1.01</f>
        <v>19.070752124944594</v>
      </c>
      <c r="F63" s="26">
        <f>+'2011'!F63*1.01</f>
        <v>19.833582209942378</v>
      </c>
      <c r="G63" s="26">
        <f>+'2011'!G63*1.01</f>
        <v>20.626925498340075</v>
      </c>
      <c r="H63" s="26">
        <f>+'2011'!H63*1.01</f>
        <v>21.452002518273677</v>
      </c>
      <c r="I63" s="27">
        <f>+'2011'!I63*1.01</f>
        <v>22.310082619004625</v>
      </c>
      <c r="L63" s="52"/>
    </row>
    <row r="64" spans="1:12" s="4" customFormat="1" ht="11.25">
      <c r="A64" s="32"/>
      <c r="B64" s="29"/>
      <c r="C64" s="30"/>
      <c r="D64" s="26"/>
      <c r="E64" s="26"/>
      <c r="F64" s="26"/>
      <c r="G64" s="26"/>
      <c r="H64" s="26"/>
      <c r="I64" s="27"/>
    </row>
    <row r="65" spans="1:9" s="4" customFormat="1" ht="11.25">
      <c r="A65" s="23">
        <v>30</v>
      </c>
      <c r="B65" s="24"/>
      <c r="C65" s="25" t="s">
        <v>6</v>
      </c>
      <c r="D65" s="26">
        <f>+'2011'!D65*1.01</f>
        <v>18.794684179798239</v>
      </c>
      <c r="E65" s="26">
        <f>+'2011'!E65*1.01</f>
        <v>19.546471546990166</v>
      </c>
      <c r="F65" s="26">
        <f>+'2011'!F65*1.01</f>
        <v>20.328330408869775</v>
      </c>
      <c r="G65" s="26">
        <f>+'2011'!G65*1.01</f>
        <v>21.141463625224564</v>
      </c>
      <c r="H65" s="26">
        <f>+'2011'!H65*1.01</f>
        <v>21.987122170233548</v>
      </c>
      <c r="I65" s="27">
        <f>+'2011'!I65*1.01</f>
        <v>22.866607057042891</v>
      </c>
    </row>
    <row r="66" spans="1:9" s="4" customFormat="1" ht="11.25">
      <c r="A66" s="23"/>
      <c r="B66" s="24"/>
      <c r="C66" s="25"/>
      <c r="D66" s="26"/>
      <c r="E66" s="26"/>
      <c r="F66" s="26"/>
      <c r="G66" s="26"/>
      <c r="H66" s="26"/>
      <c r="I66" s="27"/>
    </row>
    <row r="67" spans="1:9" s="4" customFormat="1" ht="11.25">
      <c r="A67" s="23">
        <v>31</v>
      </c>
      <c r="B67" s="29" t="s">
        <v>20</v>
      </c>
      <c r="C67" s="25" t="s">
        <v>6</v>
      </c>
      <c r="D67" s="26">
        <f>+'2011'!D68*1.01</f>
        <v>19.265560304560545</v>
      </c>
      <c r="E67" s="26">
        <f>+'2011'!E68*1.01</f>
        <v>20.036182716742967</v>
      </c>
      <c r="F67" s="26">
        <f>+'2011'!F68*1.01</f>
        <v>20.837630025412686</v>
      </c>
      <c r="G67" s="26">
        <f>+'2011'!G68*1.01</f>
        <v>21.671135226429193</v>
      </c>
      <c r="H67" s="26">
        <f>+'2011'!H68*1.01</f>
        <v>22.537980635486363</v>
      </c>
      <c r="I67" s="27">
        <f>+'2011'!I68*1.01</f>
        <v>23.439499860905819</v>
      </c>
    </row>
    <row r="68" spans="1:9" s="4" customFormat="1" ht="11.25">
      <c r="A68" s="23"/>
      <c r="B68" s="29" t="s">
        <v>21</v>
      </c>
      <c r="C68" s="30"/>
      <c r="D68" s="26"/>
      <c r="E68" s="26"/>
      <c r="F68" s="26"/>
      <c r="G68" s="26"/>
      <c r="H68" s="26"/>
      <c r="I68" s="26"/>
    </row>
    <row r="69" spans="1:9" s="4" customFormat="1" ht="12" thickBot="1">
      <c r="A69" s="36"/>
      <c r="B69" s="39" t="s">
        <v>22</v>
      </c>
      <c r="C69" s="55"/>
      <c r="D69" s="37"/>
      <c r="E69" s="37"/>
      <c r="F69" s="37"/>
      <c r="G69" s="37"/>
      <c r="H69" s="37"/>
      <c r="I69" s="37"/>
    </row>
    <row r="70" spans="1:9" s="4" customFormat="1" ht="11.25">
      <c r="A70" s="23"/>
      <c r="B70" s="29"/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>
        <v>32</v>
      </c>
      <c r="B71" s="29" t="s">
        <v>23</v>
      </c>
      <c r="C71" s="25" t="s">
        <v>6</v>
      </c>
      <c r="D71" s="26">
        <f>+'2011'!D72*1.01</f>
        <v>19.749890032887475</v>
      </c>
      <c r="E71" s="26">
        <f>+'2011'!E72*1.01</f>
        <v>20.539885634202975</v>
      </c>
      <c r="F71" s="26">
        <f>+'2011'!F72*1.01</f>
        <v>21.361481059571094</v>
      </c>
      <c r="G71" s="26">
        <f>+'2011'!G72*1.01</f>
        <v>22.215940301953939</v>
      </c>
      <c r="H71" s="26">
        <f>+'2011'!H72*1.01</f>
        <v>23.104577914032099</v>
      </c>
      <c r="I71" s="26">
        <f>+'2011'!I72*1.01</f>
        <v>24.028761030593387</v>
      </c>
    </row>
    <row r="72" spans="1:9" s="4" customFormat="1" ht="11.25">
      <c r="A72" s="23"/>
      <c r="B72" s="29" t="s">
        <v>24</v>
      </c>
      <c r="C72" s="30"/>
      <c r="D72" s="26"/>
      <c r="E72" s="26"/>
      <c r="F72" s="26"/>
      <c r="G72" s="26"/>
      <c r="H72" s="26"/>
      <c r="I72" s="26"/>
    </row>
    <row r="73" spans="1:9" s="4" customFormat="1" ht="11.25">
      <c r="A73" s="32"/>
      <c r="B73" s="29"/>
      <c r="C73" s="30"/>
      <c r="D73" s="26"/>
      <c r="E73" s="26"/>
      <c r="F73" s="26"/>
      <c r="G73" s="26"/>
      <c r="H73" s="26"/>
      <c r="I73" s="26"/>
    </row>
    <row r="74" spans="1:9" s="4" customFormat="1" ht="11.25">
      <c r="A74" s="23">
        <v>33</v>
      </c>
      <c r="B74" s="35"/>
      <c r="C74" s="25" t="s">
        <v>6</v>
      </c>
      <c r="D74" s="26">
        <f>+'2011'!D75*1.01</f>
        <v>20.247673364779054</v>
      </c>
      <c r="E74" s="26">
        <f>+'2011'!E75*1.01</f>
        <v>21.057580299370219</v>
      </c>
      <c r="F74" s="26">
        <f>+'2011'!F75*1.01</f>
        <v>21.899883511345028</v>
      </c>
      <c r="G74" s="26">
        <f>+'2011'!G75*1.01</f>
        <v>22.775878851798829</v>
      </c>
      <c r="H74" s="26">
        <f>+'2011'!H75*1.01</f>
        <v>23.686914005870783</v>
      </c>
      <c r="I74" s="26">
        <f>+'2011'!I75*1.01</f>
        <v>24.634390566105612</v>
      </c>
    </row>
    <row r="75" spans="1:9" s="4" customFormat="1" ht="11.25">
      <c r="A75" s="32"/>
      <c r="B75" s="29"/>
      <c r="C75" s="30"/>
      <c r="D75" s="26"/>
      <c r="E75" s="26"/>
      <c r="F75" s="26"/>
      <c r="G75" s="26"/>
      <c r="H75" s="26"/>
      <c r="I75" s="26"/>
    </row>
    <row r="76" spans="1:9" s="4" customFormat="1" ht="11.25">
      <c r="A76" s="23">
        <v>34</v>
      </c>
      <c r="B76" s="35"/>
      <c r="C76" s="25" t="s">
        <v>6</v>
      </c>
      <c r="D76" s="26">
        <f>+'2011'!D77*1.01</f>
        <v>20.745456696670637</v>
      </c>
      <c r="E76" s="26">
        <f>+'2011'!E77*1.01</f>
        <v>21.57527496453746</v>
      </c>
      <c r="F76" s="26">
        <f>+'2011'!F77*1.01</f>
        <v>22.438285963118961</v>
      </c>
      <c r="G76" s="26">
        <f>+'2011'!G77*1.01</f>
        <v>23.33581740164372</v>
      </c>
      <c r="H76" s="26">
        <f>+'2011'!H77*1.01</f>
        <v>24.26925009770947</v>
      </c>
      <c r="I76" s="26">
        <f>+'2011'!I77*1.01</f>
        <v>25.240020101617851</v>
      </c>
    </row>
    <row r="77" spans="1:9" s="4" customFormat="1" ht="11.25">
      <c r="A77" s="23"/>
      <c r="B77" s="24"/>
      <c r="C77" s="25"/>
      <c r="D77" s="26"/>
      <c r="E77" s="26"/>
      <c r="F77" s="26"/>
      <c r="G77" s="26"/>
      <c r="H77" s="26"/>
      <c r="I77" s="26"/>
    </row>
    <row r="78" spans="1:9" s="4" customFormat="1" ht="11.25">
      <c r="A78" s="23">
        <v>35</v>
      </c>
      <c r="B78" s="24" t="s">
        <v>25</v>
      </c>
      <c r="C78" s="25" t="s">
        <v>6</v>
      </c>
      <c r="D78" s="26">
        <f>+'2011'!D79*1.01</f>
        <v>21.256693632126858</v>
      </c>
      <c r="E78" s="26">
        <f>+'2011'!E79*1.01</f>
        <v>22.106961377411931</v>
      </c>
      <c r="F78" s="26">
        <f>+'2011'!F79*1.01</f>
        <v>22.991239832508409</v>
      </c>
      <c r="G78" s="26">
        <f>+'2011'!G79*1.01</f>
        <v>23.910889425808747</v>
      </c>
      <c r="H78" s="26">
        <f>+'2011'!H79*1.01</f>
        <v>24.867325002841099</v>
      </c>
      <c r="I78" s="26">
        <f>+'2011'!I79*1.01</f>
        <v>25.862018002954741</v>
      </c>
    </row>
    <row r="79" spans="1:9" s="4" customFormat="1" ht="11.25">
      <c r="A79" s="23"/>
      <c r="B79" s="24" t="s">
        <v>26</v>
      </c>
      <c r="C79" s="30"/>
      <c r="D79" s="26"/>
      <c r="E79" s="26"/>
      <c r="F79" s="26"/>
      <c r="G79" s="26"/>
      <c r="H79" s="26"/>
      <c r="I79" s="26"/>
    </row>
    <row r="80" spans="1:9" s="4" customFormat="1" ht="11.25">
      <c r="A80" s="32"/>
      <c r="B80" s="24" t="s">
        <v>27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24" t="s">
        <v>58</v>
      </c>
      <c r="C81" s="30"/>
      <c r="D81" s="26"/>
      <c r="E81" s="26"/>
      <c r="F81" s="26"/>
      <c r="G81" s="26"/>
      <c r="H81" s="26"/>
      <c r="I81" s="26"/>
    </row>
    <row r="82" spans="1:9" s="4" customFormat="1" ht="11.25">
      <c r="A82" s="23">
        <v>36</v>
      </c>
      <c r="B82" s="24"/>
      <c r="C82" s="25" t="s">
        <v>6</v>
      </c>
      <c r="D82" s="26">
        <f>+'2011'!D83*1.01</f>
        <v>21.808291378276977</v>
      </c>
      <c r="E82" s="26">
        <f>+'2011'!E83*1.01</f>
        <v>22.680623033408057</v>
      </c>
      <c r="F82" s="26">
        <f>+'2011'!F83*1.01</f>
        <v>23.58784795474438</v>
      </c>
      <c r="G82" s="26">
        <f>+'2011'!G83*1.01</f>
        <v>24.531361872934152</v>
      </c>
      <c r="H82" s="26">
        <f>+'2011'!H83*1.01</f>
        <v>25.51261634785152</v>
      </c>
      <c r="I82" s="26">
        <f>+'2011'!I83*1.01</f>
        <v>26.533121001765579</v>
      </c>
    </row>
    <row r="83" spans="1:9" s="4" customFormat="1" ht="11.25">
      <c r="A83" s="32"/>
      <c r="B83" s="29"/>
      <c r="C83" s="30"/>
      <c r="D83" s="26"/>
      <c r="E83" s="26"/>
      <c r="F83" s="26"/>
      <c r="G83" s="26"/>
      <c r="H83" s="26"/>
      <c r="I83" s="26"/>
    </row>
    <row r="84" spans="1:9" s="4" customFormat="1" ht="11.25">
      <c r="A84" s="23">
        <v>37</v>
      </c>
      <c r="B84" s="29" t="s">
        <v>28</v>
      </c>
      <c r="C84" s="25" t="s">
        <v>6</v>
      </c>
      <c r="D84" s="26">
        <f>+'2011'!D85*1.01</f>
        <v>22.332981917297836</v>
      </c>
      <c r="E84" s="26">
        <f>+'2011'!E85*1.01</f>
        <v>23.226301193989748</v>
      </c>
      <c r="F84" s="26">
        <f>+'2011'!F85*1.01</f>
        <v>24.155353241749339</v>
      </c>
      <c r="G84" s="26">
        <f>+'2011'!G85*1.01</f>
        <v>25.121567371419314</v>
      </c>
      <c r="H84" s="26">
        <f>+'2011'!H85*1.01</f>
        <v>26.126430066276086</v>
      </c>
      <c r="I84" s="26">
        <f>+'2011'!I85*1.01</f>
        <v>27.17148726892713</v>
      </c>
    </row>
    <row r="85" spans="1:9" s="4" customFormat="1" ht="11.25">
      <c r="A85" s="32"/>
      <c r="B85" s="24" t="s">
        <v>29</v>
      </c>
      <c r="C85" s="30"/>
      <c r="D85" s="26"/>
      <c r="E85" s="26"/>
      <c r="F85" s="26"/>
      <c r="G85" s="26"/>
      <c r="H85" s="26"/>
      <c r="I85" s="26"/>
    </row>
    <row r="86" spans="1:9" s="4" customFormat="1" ht="11.25">
      <c r="A86" s="32"/>
      <c r="B86" s="29" t="s">
        <v>30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B87" s="34" t="s">
        <v>31</v>
      </c>
      <c r="C87" s="30"/>
      <c r="D87" s="26"/>
      <c r="E87" s="26"/>
      <c r="F87" s="26"/>
      <c r="G87" s="26"/>
      <c r="H87" s="26"/>
      <c r="I87" s="26"/>
    </row>
    <row r="88" spans="1:9" s="4" customFormat="1" ht="11.25">
      <c r="A88" s="32"/>
      <c r="B88" s="29" t="s">
        <v>32</v>
      </c>
      <c r="C88" s="30"/>
      <c r="D88" s="26"/>
      <c r="E88" s="26"/>
      <c r="F88" s="26"/>
      <c r="G88" s="26"/>
      <c r="H88" s="26"/>
      <c r="I88" s="26"/>
    </row>
    <row r="89" spans="1:9" s="4" customFormat="1" ht="11.25">
      <c r="A89" s="32"/>
      <c r="B89" s="29" t="s">
        <v>33</v>
      </c>
      <c r="C89" s="30"/>
      <c r="D89" s="26"/>
      <c r="E89" s="26"/>
      <c r="F89" s="26"/>
      <c r="G89" s="26"/>
      <c r="H89" s="26"/>
      <c r="I89" s="26"/>
    </row>
    <row r="90" spans="1:9" s="4" customFormat="1" ht="11.25">
      <c r="A90" s="32"/>
      <c r="B90" s="29" t="s">
        <v>59</v>
      </c>
      <c r="C90" s="30"/>
      <c r="D90" s="26"/>
      <c r="E90" s="26"/>
      <c r="F90" s="26"/>
      <c r="G90" s="26"/>
      <c r="H90" s="26"/>
      <c r="I90" s="26"/>
    </row>
    <row r="91" spans="1:9" s="4" customFormat="1" ht="11.25">
      <c r="A91" s="32"/>
      <c r="B91" s="29"/>
      <c r="C91" s="30"/>
      <c r="D91" s="26"/>
      <c r="E91" s="26"/>
      <c r="F91" s="26"/>
      <c r="G91" s="26"/>
      <c r="H91" s="26"/>
      <c r="I91" s="26"/>
    </row>
    <row r="92" spans="1:9" s="4" customFormat="1" ht="11.25">
      <c r="A92" s="23">
        <v>38</v>
      </c>
      <c r="B92" s="24" t="s">
        <v>34</v>
      </c>
      <c r="C92" s="25" t="s">
        <v>6</v>
      </c>
      <c r="D92" s="26">
        <f>+'2011'!D92*1.01</f>
        <v>22.884579663447965</v>
      </c>
      <c r="E92" s="26">
        <f>+'2011'!E92*1.01</f>
        <v>23.799962849985885</v>
      </c>
      <c r="F92" s="26">
        <f>+'2011'!F92*1.01</f>
        <v>24.75196136398532</v>
      </c>
      <c r="G92" s="26">
        <f>+'2011'!G92*1.01</f>
        <v>25.742039818544736</v>
      </c>
      <c r="H92" s="26">
        <f>+'2011'!H92*1.01</f>
        <v>26.771721411286524</v>
      </c>
      <c r="I92" s="26">
        <f>+'2011'!I92*1.01</f>
        <v>27.842590267737986</v>
      </c>
    </row>
    <row r="93" spans="1:9" s="4" customFormat="1" ht="11.25">
      <c r="A93" s="23"/>
      <c r="B93" s="29"/>
      <c r="C93" s="25"/>
      <c r="D93" s="26"/>
      <c r="E93" s="26"/>
      <c r="F93" s="26"/>
      <c r="G93" s="26"/>
      <c r="H93" s="26"/>
      <c r="I93" s="26"/>
    </row>
    <row r="94" spans="1:9" s="4" customFormat="1" ht="11.25">
      <c r="A94" s="23">
        <v>39</v>
      </c>
      <c r="B94" s="24" t="s">
        <v>35</v>
      </c>
      <c r="C94" s="25" t="s">
        <v>6</v>
      </c>
      <c r="D94" s="26">
        <f>+'2011'!D94*1.01</f>
        <v>23.463084616727365</v>
      </c>
      <c r="E94" s="26">
        <f>+'2011'!E94*1.01</f>
        <v>24.401608001396461</v>
      </c>
      <c r="F94" s="26">
        <f>+'2011'!F94*1.01</f>
        <v>25.377672321452319</v>
      </c>
      <c r="G94" s="26">
        <f>+'2011'!G94*1.01</f>
        <v>26.392779214310412</v>
      </c>
      <c r="H94" s="26">
        <f>+'2011'!H94*1.01</f>
        <v>27.448490382882831</v>
      </c>
      <c r="I94" s="26">
        <f>+'2011'!I94*1.01</f>
        <v>28.546429998198143</v>
      </c>
    </row>
    <row r="95" spans="1:9" s="4" customFormat="1" ht="11.25">
      <c r="A95" s="32"/>
      <c r="B95" s="29" t="s">
        <v>36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4" t="s">
        <v>37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4" t="s">
        <v>38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39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9" t="s">
        <v>40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 t="s">
        <v>41</v>
      </c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32"/>
      <c r="B101" s="56" t="s">
        <v>63</v>
      </c>
      <c r="C101" s="30"/>
      <c r="D101" s="26"/>
      <c r="E101" s="26"/>
      <c r="F101" s="26"/>
      <c r="G101" s="26"/>
      <c r="H101" s="26"/>
      <c r="I101" s="26"/>
    </row>
    <row r="102" spans="1:9" s="4" customFormat="1" ht="11.25">
      <c r="A102" s="32"/>
      <c r="B102" s="29"/>
      <c r="C102" s="30"/>
      <c r="D102" s="26"/>
      <c r="E102" s="26"/>
      <c r="F102" s="26"/>
      <c r="G102" s="26"/>
      <c r="H102" s="26"/>
      <c r="I102" s="26"/>
    </row>
    <row r="103" spans="1:9" s="4" customFormat="1" ht="11.25">
      <c r="A103" s="23">
        <v>40</v>
      </c>
      <c r="B103" s="29" t="s">
        <v>42</v>
      </c>
      <c r="C103" s="25" t="s">
        <v>6</v>
      </c>
      <c r="D103" s="26">
        <f>+'2011'!D102*1.01</f>
        <v>24.055043173571402</v>
      </c>
      <c r="E103" s="26">
        <f>+'2011'!E102*1.01</f>
        <v>25.01724490051426</v>
      </c>
      <c r="F103" s="26">
        <f>+'2011'!F102*1.01</f>
        <v>26.017934696534834</v>
      </c>
      <c r="G103" s="26">
        <f>+'2011'!G102*1.01</f>
        <v>27.058652084396225</v>
      </c>
      <c r="H103" s="26">
        <f>+'2011'!H102*1.01</f>
        <v>28.140998167772075</v>
      </c>
      <c r="I103" s="26">
        <f>+'2011'!I102*1.01</f>
        <v>29.266638094482957</v>
      </c>
    </row>
    <row r="104" spans="1:9" s="4" customFormat="1" ht="11.25">
      <c r="A104" s="23"/>
      <c r="B104" s="29"/>
      <c r="C104" s="30"/>
      <c r="D104" s="26"/>
      <c r="E104" s="26"/>
      <c r="F104" s="26"/>
      <c r="G104" s="26"/>
      <c r="H104" s="26"/>
      <c r="I104" s="26"/>
    </row>
    <row r="105" spans="1:9" s="4" customFormat="1" ht="11.25">
      <c r="A105" s="23">
        <v>41</v>
      </c>
      <c r="B105" s="29" t="s">
        <v>43</v>
      </c>
      <c r="C105" s="25" t="s">
        <v>6</v>
      </c>
      <c r="D105" s="26">
        <f>+'2011'!D104*1.01</f>
        <v>24.660455333980074</v>
      </c>
      <c r="E105" s="26">
        <f>+'2011'!E104*1.01</f>
        <v>25.646873547339279</v>
      </c>
      <c r="F105" s="26">
        <f>+'2011'!F104*1.01</f>
        <v>26.672748489232848</v>
      </c>
      <c r="G105" s="26">
        <f>+'2011'!G104*1.01</f>
        <v>27.739658428802166</v>
      </c>
      <c r="H105" s="26">
        <f>+'2011'!H104*1.01</f>
        <v>28.849244765954253</v>
      </c>
      <c r="I105" s="26">
        <f>+'2011'!I104*1.01</f>
        <v>30.003214556592425</v>
      </c>
    </row>
    <row r="106" spans="1:9" s="4" customFormat="1" ht="11.25">
      <c r="A106" s="23"/>
      <c r="B106" s="56" t="s">
        <v>64</v>
      </c>
      <c r="C106" s="25"/>
      <c r="D106" s="26"/>
      <c r="E106" s="26"/>
      <c r="F106" s="26"/>
      <c r="G106" s="26"/>
      <c r="H106" s="26"/>
      <c r="I106" s="26"/>
    </row>
    <row r="107" spans="1:9" s="4" customFormat="1" ht="11.25">
      <c r="A107" s="23"/>
      <c r="B107" s="29"/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>
        <v>42</v>
      </c>
      <c r="B108" s="29" t="s">
        <v>44</v>
      </c>
      <c r="C108" s="25" t="s">
        <v>6</v>
      </c>
      <c r="D108" s="26">
        <f>+'2011'!D106*1.01</f>
        <v>25.279321097953392</v>
      </c>
      <c r="E108" s="26">
        <f>+'2011'!E106*1.01</f>
        <v>26.290493941871528</v>
      </c>
      <c r="F108" s="26">
        <f>+'2011'!F106*1.01</f>
        <v>27.342113699546392</v>
      </c>
      <c r="G108" s="26">
        <f>+'2011'!G106*1.01</f>
        <v>28.43579824752825</v>
      </c>
      <c r="H108" s="26">
        <f>+'2011'!H106*1.01</f>
        <v>29.57323017742938</v>
      </c>
      <c r="I108" s="26">
        <f>+'2011'!I106*1.01</f>
        <v>30.756159384526558</v>
      </c>
    </row>
    <row r="109" spans="1:9" s="4" customFormat="1" ht="11.25">
      <c r="A109" s="23"/>
      <c r="B109" s="29" t="s">
        <v>45</v>
      </c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23"/>
      <c r="B110" s="24" t="s">
        <v>46</v>
      </c>
      <c r="C110" s="30"/>
      <c r="D110" s="26"/>
      <c r="E110" s="26"/>
      <c r="F110" s="26"/>
      <c r="G110" s="26"/>
      <c r="H110" s="26"/>
      <c r="I110" s="26"/>
    </row>
    <row r="111" spans="1:9" s="4" customFormat="1" ht="11.25">
      <c r="A111" s="23"/>
      <c r="B111" s="24"/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23">
        <v>43</v>
      </c>
      <c r="B112" s="29" t="s">
        <v>47</v>
      </c>
      <c r="C112" s="25" t="s">
        <v>6</v>
      </c>
      <c r="D112" s="26">
        <f>+'2011'!D110*1.01</f>
        <v>25.911640465491342</v>
      </c>
      <c r="E112" s="26">
        <f>+'2011'!E110*1.01</f>
        <v>26.948106084110997</v>
      </c>
      <c r="F112" s="26">
        <f>+'2011'!F110*1.01</f>
        <v>28.026030327475439</v>
      </c>
      <c r="G112" s="26">
        <f>+'2011'!G110*1.01</f>
        <v>29.147071540574455</v>
      </c>
      <c r="H112" s="26">
        <f>+'2011'!H110*1.01</f>
        <v>30.312954402197434</v>
      </c>
      <c r="I112" s="26">
        <f>+'2011'!I110*1.01</f>
        <v>31.525472578285331</v>
      </c>
    </row>
    <row r="113" spans="1:9" s="4" customFormat="1" ht="11.25">
      <c r="A113" s="32"/>
      <c r="B113" s="29" t="s">
        <v>48</v>
      </c>
      <c r="C113" s="30"/>
      <c r="D113" s="26"/>
      <c r="E113" s="26"/>
      <c r="F113" s="26"/>
      <c r="G113" s="26"/>
      <c r="H113" s="26"/>
      <c r="I113" s="26"/>
    </row>
    <row r="114" spans="1:9" s="4" customFormat="1" ht="11.25">
      <c r="A114" s="32"/>
      <c r="B114" s="24" t="s">
        <v>49</v>
      </c>
      <c r="C114" s="30"/>
      <c r="D114" s="26"/>
      <c r="E114" s="26"/>
      <c r="F114" s="26"/>
      <c r="G114" s="26"/>
      <c r="H114" s="26"/>
      <c r="I114" s="26"/>
    </row>
    <row r="115" spans="1:9" s="4" customFormat="1" ht="11.25">
      <c r="A115" s="23"/>
      <c r="B115" s="29"/>
      <c r="C115" s="30"/>
      <c r="D115" s="26"/>
      <c r="E115" s="26"/>
      <c r="F115" s="26"/>
      <c r="G115" s="26"/>
      <c r="H115" s="26"/>
      <c r="I115" s="26"/>
    </row>
    <row r="116" spans="1:9" s="4" customFormat="1" ht="11.25">
      <c r="A116" s="23">
        <v>44</v>
      </c>
      <c r="B116" s="24" t="s">
        <v>50</v>
      </c>
      <c r="C116" s="25" t="s">
        <v>6</v>
      </c>
      <c r="D116" s="26">
        <f>+'2011'!D114*1.01</f>
        <v>26.557413436593926</v>
      </c>
      <c r="E116" s="26">
        <f>+'2011'!E114*1.01</f>
        <v>27.619709974057685</v>
      </c>
      <c r="F116" s="26">
        <f>+'2011'!F114*1.01</f>
        <v>28.724498373019994</v>
      </c>
      <c r="G116" s="26">
        <f>+'2011'!G114*1.01</f>
        <v>29.873478307940793</v>
      </c>
      <c r="H116" s="26">
        <f>+'2011'!H114*1.01</f>
        <v>31.068417440258425</v>
      </c>
      <c r="I116" s="26">
        <f>+'2011'!I114*1.01</f>
        <v>32.311154137868762</v>
      </c>
    </row>
    <row r="117" spans="1:9" s="4" customFormat="1" ht="11.25">
      <c r="A117" s="23"/>
      <c r="B117" s="24" t="s">
        <v>60</v>
      </c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/>
      <c r="B118" s="56" t="s">
        <v>65</v>
      </c>
      <c r="C118" s="25"/>
      <c r="D118" s="26"/>
      <c r="E118" s="26"/>
      <c r="F118" s="26"/>
      <c r="G118" s="26"/>
      <c r="H118" s="26"/>
      <c r="I118" s="26"/>
    </row>
    <row r="119" spans="1:9" s="4" customFormat="1" ht="11.25">
      <c r="A119" s="23">
        <v>45</v>
      </c>
      <c r="B119" s="29"/>
      <c r="C119" s="25" t="s">
        <v>6</v>
      </c>
      <c r="D119" s="26">
        <f>+'2011'!D116*1.01</f>
        <v>27.221348772508772</v>
      </c>
      <c r="E119" s="26">
        <f>+'2011'!E116*1.01</f>
        <v>28.310202723409123</v>
      </c>
      <c r="F119" s="26">
        <f>+'2011'!F116*1.01</f>
        <v>29.44261083234549</v>
      </c>
      <c r="G119" s="26">
        <f>+'2011'!G116*1.01</f>
        <v>30.620315265639313</v>
      </c>
      <c r="H119" s="26">
        <f>+'2011'!H116*1.01</f>
        <v>31.845127876264886</v>
      </c>
      <c r="I119" s="26">
        <f>+'2011'!I116*1.01</f>
        <v>33.118932991315482</v>
      </c>
    </row>
    <row r="120" spans="1:9" s="4" customFormat="1" ht="11.25">
      <c r="A120" s="23"/>
      <c r="B120" s="35"/>
      <c r="C120" s="25"/>
      <c r="D120" s="26"/>
      <c r="E120" s="26"/>
      <c r="F120" s="26"/>
      <c r="G120" s="26"/>
      <c r="H120" s="26"/>
      <c r="I120" s="26"/>
    </row>
    <row r="121" spans="1:9" s="4" customFormat="1" ht="11.25">
      <c r="A121" s="23">
        <v>46</v>
      </c>
      <c r="B121" s="24" t="s">
        <v>51</v>
      </c>
      <c r="C121" s="25" t="s">
        <v>6</v>
      </c>
      <c r="D121" s="26">
        <f>+'2011'!D118*1.01</f>
        <v>27.889320189493016</v>
      </c>
      <c r="E121" s="26">
        <f>+'2011'!E118*1.01</f>
        <v>29.004892997072741</v>
      </c>
      <c r="F121" s="26">
        <f>+'2011'!F118*1.01</f>
        <v>30.165088716955648</v>
      </c>
      <c r="G121" s="26">
        <f>+'2011'!G118*1.01</f>
        <v>31.371692265633875</v>
      </c>
      <c r="H121" s="26">
        <f>+'2011'!H118*1.01</f>
        <v>32.626559956259229</v>
      </c>
      <c r="I121" s="26">
        <f>+'2011'!I118*1.01</f>
        <v>33.931622354509599</v>
      </c>
    </row>
    <row r="122" spans="1:9" s="4" customFormat="1" ht="11.25">
      <c r="A122" s="23"/>
      <c r="B122" s="24" t="s">
        <v>52</v>
      </c>
      <c r="C122" s="30"/>
      <c r="D122" s="26"/>
      <c r="E122" s="26"/>
      <c r="F122" s="26"/>
      <c r="G122" s="26"/>
      <c r="H122" s="26"/>
      <c r="I122" s="26"/>
    </row>
    <row r="123" spans="1:9" s="4" customFormat="1" ht="11.25">
      <c r="A123" s="23"/>
      <c r="B123" s="25" t="s">
        <v>53</v>
      </c>
      <c r="C123" s="30"/>
      <c r="D123" s="26"/>
      <c r="E123" s="26"/>
      <c r="F123" s="26"/>
      <c r="G123" s="26"/>
      <c r="H123" s="26"/>
      <c r="I123" s="26"/>
    </row>
    <row r="124" spans="1:9" s="4" customFormat="1" ht="11.25">
      <c r="A124" s="23"/>
      <c r="B124" s="25"/>
      <c r="C124" s="30"/>
      <c r="D124" s="26"/>
      <c r="E124" s="26"/>
      <c r="F124" s="26"/>
      <c r="G124" s="26"/>
      <c r="H124" s="26"/>
      <c r="I124" s="26"/>
    </row>
    <row r="125" spans="1:9" s="4" customFormat="1" ht="11.25">
      <c r="A125" s="23">
        <v>47</v>
      </c>
      <c r="B125" s="52" t="s">
        <v>54</v>
      </c>
      <c r="C125" s="24" t="s">
        <v>6</v>
      </c>
      <c r="D125" s="26">
        <f>+'2011'!D122*1.01</f>
        <v>28.615814781983428</v>
      </c>
      <c r="E125" s="26">
        <f>+'2011'!E122*1.01</f>
        <v>29.760447373262764</v>
      </c>
      <c r="F125" s="26">
        <f>+'2011'!F122*1.01</f>
        <v>30.950865268193276</v>
      </c>
      <c r="G125" s="26">
        <f>+'2011'!G122*1.01</f>
        <v>32.188899878921006</v>
      </c>
      <c r="H125" s="26">
        <f>+'2011'!H122*1.01</f>
        <v>33.47645587407785</v>
      </c>
      <c r="I125" s="26">
        <f>+'2011'!I122*1.01</f>
        <v>34.815514109040961</v>
      </c>
    </row>
    <row r="126" spans="1:9" s="4" customFormat="1" ht="11.25">
      <c r="A126" s="32"/>
      <c r="B126" s="30"/>
      <c r="C126" s="29"/>
      <c r="D126" s="26"/>
      <c r="E126" s="26"/>
      <c r="F126" s="26"/>
      <c r="G126" s="26"/>
      <c r="H126" s="26"/>
      <c r="I126" s="26"/>
    </row>
    <row r="127" spans="1:9" s="4" customFormat="1" ht="11.25">
      <c r="A127" s="23">
        <v>48</v>
      </c>
      <c r="B127" s="25" t="s">
        <v>55</v>
      </c>
      <c r="C127" s="24" t="s">
        <v>6</v>
      </c>
      <c r="D127" s="26">
        <f>+'2011'!D124*1.01</f>
        <v>29.315402167344562</v>
      </c>
      <c r="E127" s="26">
        <f>+'2011'!E124*1.01</f>
        <v>30.488018254038348</v>
      </c>
      <c r="F127" s="26">
        <f>+'2011'!F124*1.01</f>
        <v>31.707538984199878</v>
      </c>
      <c r="G127" s="26">
        <f>+'2011'!G124*1.01</f>
        <v>32.975840543567877</v>
      </c>
      <c r="H127" s="26">
        <f>+'2011'!H124*1.01</f>
        <v>34.294874165310596</v>
      </c>
      <c r="I127" s="26">
        <f>+'2011'!I124*1.01</f>
        <v>35.666669131923022</v>
      </c>
    </row>
    <row r="128" spans="1:9" s="4" customFormat="1" ht="11.25">
      <c r="A128" s="23"/>
      <c r="B128" s="25" t="s">
        <v>56</v>
      </c>
      <c r="C128" s="24"/>
      <c r="D128" s="26"/>
      <c r="E128" s="26"/>
      <c r="F128" s="26"/>
      <c r="G128" s="26"/>
      <c r="H128" s="26"/>
      <c r="I128" s="26"/>
    </row>
    <row r="129" spans="1:9" s="4" customFormat="1" ht="11.25">
      <c r="A129" s="23"/>
      <c r="B129" s="25"/>
      <c r="C129" s="24"/>
      <c r="D129" s="26"/>
      <c r="E129" s="26"/>
      <c r="F129" s="26"/>
      <c r="G129" s="26"/>
      <c r="H129" s="26"/>
      <c r="I129" s="26"/>
    </row>
    <row r="130" spans="1:9" s="4" customFormat="1" ht="11.25">
      <c r="A130" s="23">
        <v>49</v>
      </c>
      <c r="B130" s="30" t="s">
        <v>61</v>
      </c>
      <c r="C130" s="24" t="s">
        <v>6</v>
      </c>
      <c r="D130" s="26">
        <f>+'2011'!D127*1.01</f>
        <v>30.055350363399608</v>
      </c>
      <c r="E130" s="26">
        <f>+'2011'!E127*1.01</f>
        <v>31.257564377935594</v>
      </c>
      <c r="F130" s="26">
        <f>+'2011'!F127*1.01</f>
        <v>32.507866953053018</v>
      </c>
      <c r="G130" s="26">
        <f>+'2011'!G127*1.01</f>
        <v>33.808181631175145</v>
      </c>
      <c r="H130" s="26">
        <f>+'2011'!H127*1.01</f>
        <v>35.160508896422158</v>
      </c>
      <c r="I130" s="26">
        <f>+'2011'!I127*1.01</f>
        <v>36.566929252279039</v>
      </c>
    </row>
    <row r="131" spans="1:9" s="4" customFormat="1" ht="11.25">
      <c r="A131" s="23"/>
      <c r="B131" s="30"/>
      <c r="C131" s="29"/>
      <c r="D131" s="26"/>
      <c r="E131" s="26"/>
      <c r="F131" s="26"/>
      <c r="G131" s="26"/>
      <c r="H131" s="26"/>
      <c r="I131" s="26"/>
    </row>
    <row r="132" spans="1:9" s="4" customFormat="1" ht="12" thickBot="1">
      <c r="A132" s="36">
        <v>50</v>
      </c>
      <c r="B132" s="55"/>
      <c r="C132" s="49" t="s">
        <v>6</v>
      </c>
      <c r="D132" s="37">
        <f>+'2011'!D129*1.01</f>
        <v>30.795298559454668</v>
      </c>
      <c r="E132" s="37">
        <f>+'2011'!E129*1.01</f>
        <v>32.027110501832858</v>
      </c>
      <c r="F132" s="37">
        <f>+'2011'!F129*1.01</f>
        <v>33.308194921906171</v>
      </c>
      <c r="G132" s="37">
        <f>+'2011'!G129*1.01</f>
        <v>34.640522718782421</v>
      </c>
      <c r="H132" s="37">
        <f>+'2011'!H129*1.01</f>
        <v>36.02614362753372</v>
      </c>
      <c r="I132" s="37">
        <f>+'2011'!I129*1.01</f>
        <v>37.467189372635069</v>
      </c>
    </row>
    <row r="133" spans="1:9" s="4" customFormat="1" ht="11.25">
      <c r="A133" s="32"/>
      <c r="B133" s="30"/>
      <c r="C133" s="29"/>
      <c r="D133" s="26"/>
      <c r="E133" s="26"/>
      <c r="F133" s="26"/>
      <c r="G133" s="26"/>
      <c r="H133" s="26"/>
      <c r="I133" s="26"/>
    </row>
    <row r="134" spans="1:9" s="4" customFormat="1" ht="11.25">
      <c r="A134" s="23">
        <v>51</v>
      </c>
      <c r="B134" s="25"/>
      <c r="C134" s="24" t="s">
        <v>6</v>
      </c>
      <c r="D134" s="26">
        <f>+'2011'!D131*1.01</f>
        <v>31.562153962638984</v>
      </c>
      <c r="E134" s="26">
        <f>+'2011'!E131*1.01</f>
        <v>32.824640121144547</v>
      </c>
      <c r="F134" s="26">
        <f>+'2011'!F131*1.01</f>
        <v>34.137625725990333</v>
      </c>
      <c r="G134" s="26">
        <f>+'2011'!G131*1.01</f>
        <v>35.50313075502995</v>
      </c>
      <c r="H134" s="26">
        <f>+'2011'!H131*1.01</f>
        <v>36.923255985231144</v>
      </c>
      <c r="I134" s="26">
        <f>+'2011'!I131*1.01</f>
        <v>38.400186224640393</v>
      </c>
    </row>
    <row r="135" spans="1:9" s="4" customFormat="1" ht="11.25">
      <c r="A135" s="23"/>
      <c r="B135" s="30"/>
      <c r="C135" s="29"/>
      <c r="D135" s="26"/>
      <c r="E135" s="26"/>
      <c r="F135" s="26"/>
      <c r="G135" s="26"/>
      <c r="H135" s="26"/>
      <c r="I135" s="26"/>
    </row>
    <row r="136" spans="1:9" s="4" customFormat="1" ht="11.25">
      <c r="A136" s="23">
        <v>52</v>
      </c>
      <c r="B136" s="28" t="s">
        <v>57</v>
      </c>
      <c r="C136" s="24" t="s">
        <v>6</v>
      </c>
      <c r="D136" s="43">
        <f>+'2011'!D135*1.01</f>
        <v>32.369370176517222</v>
      </c>
      <c r="E136" s="26">
        <f>+'2011'!E135*1.01</f>
        <v>33.664144983577913</v>
      </c>
      <c r="F136" s="43">
        <f>+'2011'!F135*1.01</f>
        <v>35.010710782921031</v>
      </c>
      <c r="G136" s="26">
        <f>+'2011'!G135*1.01</f>
        <v>36.41113921423787</v>
      </c>
      <c r="H136" s="26">
        <f>+'2011'!H135*1.01</f>
        <v>37.867584782807391</v>
      </c>
      <c r="I136" s="26">
        <f>+'2011'!I135*1.01</f>
        <v>39.382288174119687</v>
      </c>
    </row>
    <row r="137" spans="1:9" s="4" customFormat="1" ht="11.25">
      <c r="A137" s="23"/>
      <c r="B137" s="28"/>
      <c r="C137" s="29"/>
      <c r="D137" s="43"/>
      <c r="E137" s="26"/>
      <c r="F137" s="43"/>
      <c r="G137" s="26"/>
      <c r="H137" s="26"/>
      <c r="I137" s="26"/>
    </row>
    <row r="138" spans="1:9" s="4" customFormat="1" ht="11.25">
      <c r="A138" s="23">
        <v>53</v>
      </c>
      <c r="B138" s="42"/>
      <c r="C138" s="24" t="s">
        <v>6</v>
      </c>
      <c r="D138" s="43">
        <f>+'2011'!D137*1.01</f>
        <v>33.176586390395457</v>
      </c>
      <c r="E138" s="26">
        <f>+'2011'!E137*1.01</f>
        <v>34.503649846011271</v>
      </c>
      <c r="F138" s="43">
        <f>+'2011'!F137*1.01</f>
        <v>35.883795839851729</v>
      </c>
      <c r="G138" s="26">
        <f>+'2011'!G137*1.01</f>
        <v>37.319147673445798</v>
      </c>
      <c r="H138" s="26">
        <f>+'2011'!H137*1.01</f>
        <v>38.811913580383639</v>
      </c>
      <c r="I138" s="26">
        <f>+'2011'!I137*1.01</f>
        <v>40.36439012359898</v>
      </c>
    </row>
    <row r="139" spans="1:9" s="4" customFormat="1" ht="11.25">
      <c r="A139" s="23"/>
      <c r="B139" s="28"/>
      <c r="C139" s="29"/>
      <c r="D139" s="43"/>
      <c r="E139" s="26"/>
      <c r="F139" s="43"/>
      <c r="G139" s="26"/>
      <c r="H139" s="26"/>
      <c r="I139" s="26"/>
    </row>
    <row r="140" spans="1:9" s="4" customFormat="1" ht="11.25">
      <c r="A140" s="23">
        <v>54</v>
      </c>
      <c r="B140" s="28"/>
      <c r="C140" s="24" t="s">
        <v>6</v>
      </c>
      <c r="D140" s="43">
        <f>+'2011'!D139*1.01</f>
        <v>33.997256207838326</v>
      </c>
      <c r="E140" s="26">
        <f>+'2011'!E139*1.01</f>
        <v>35.35714645615186</v>
      </c>
      <c r="F140" s="43">
        <f>+'2011'!F139*1.01</f>
        <v>36.771432314397927</v>
      </c>
      <c r="G140" s="26">
        <f>+'2011'!G139*1.01</f>
        <v>38.242289606973848</v>
      </c>
      <c r="H140" s="26">
        <f>+'2011'!H139*1.01</f>
        <v>39.771981191252806</v>
      </c>
      <c r="I140" s="26">
        <f>+'2011'!I139*1.01</f>
        <v>41.362860438902921</v>
      </c>
    </row>
    <row r="141" spans="1:9" s="52" customFormat="1" ht="11.25">
      <c r="A141" s="23"/>
      <c r="B141" s="28"/>
      <c r="C141" s="29"/>
      <c r="D141" s="43"/>
      <c r="E141" s="26"/>
      <c r="F141" s="43"/>
      <c r="G141" s="26"/>
      <c r="H141" s="26"/>
      <c r="I141" s="26"/>
    </row>
    <row r="142" spans="1:9" s="4" customFormat="1" ht="11.25">
      <c r="A142" s="23">
        <v>55</v>
      </c>
      <c r="B142" s="28"/>
      <c r="C142" s="24" t="s">
        <v>6</v>
      </c>
      <c r="D142" s="43">
        <f>+'2011'!D141*1.01</f>
        <v>34.844833232410465</v>
      </c>
      <c r="E142" s="26">
        <f>+'2011'!E141*1.01</f>
        <v>36.238626561706894</v>
      </c>
      <c r="F142" s="43">
        <f>+'2011'!F141*1.01</f>
        <v>37.688171624175169</v>
      </c>
      <c r="G142" s="26">
        <f>+'2011'!G141*1.01</f>
        <v>39.195698489142174</v>
      </c>
      <c r="H142" s="26">
        <f>+'2011'!H141*1.01</f>
        <v>40.763526428707863</v>
      </c>
      <c r="I142" s="26">
        <f>+'2011'!I141*1.01</f>
        <v>42.394067485856183</v>
      </c>
    </row>
    <row r="143" spans="1:9" s="4" customFormat="1" ht="11.25">
      <c r="A143" s="23"/>
      <c r="B143" s="28"/>
      <c r="C143" s="29"/>
      <c r="D143" s="43"/>
      <c r="E143" s="26"/>
      <c r="F143" s="43"/>
      <c r="G143" s="26"/>
      <c r="H143" s="26"/>
      <c r="I143" s="26"/>
    </row>
    <row r="144" spans="1:9" s="4" customFormat="1" ht="11.25">
      <c r="A144" s="23">
        <v>56</v>
      </c>
      <c r="B144" s="42"/>
      <c r="C144" s="24" t="s">
        <v>6</v>
      </c>
      <c r="D144" s="43">
        <f>+'2011'!D143*1.01</f>
        <v>35.732771067676531</v>
      </c>
      <c r="E144" s="26">
        <f>+'2011'!E143*1.01</f>
        <v>37.162081910383591</v>
      </c>
      <c r="F144" s="43">
        <f>+'2011'!F143*1.01</f>
        <v>38.64856518679894</v>
      </c>
      <c r="G144" s="26">
        <f>+'2011'!G143*1.01</f>
        <v>40.194507794270891</v>
      </c>
      <c r="H144" s="26">
        <f>+'2011'!H143*1.01</f>
        <v>41.802288106041729</v>
      </c>
      <c r="I144" s="26">
        <f>+'2011'!I143*1.01</f>
        <v>43.474379630283408</v>
      </c>
    </row>
    <row r="145" spans="1:9" s="4" customFormat="1" ht="11.25">
      <c r="A145" s="32"/>
      <c r="B145" s="28"/>
      <c r="C145" s="29"/>
      <c r="D145" s="43"/>
      <c r="E145" s="26"/>
      <c r="F145" s="43"/>
      <c r="G145" s="26"/>
      <c r="H145" s="26"/>
      <c r="I145" s="26"/>
    </row>
    <row r="146" spans="1:9" s="4" customFormat="1" ht="11.25">
      <c r="A146" s="23">
        <v>57</v>
      </c>
      <c r="B146" s="42"/>
      <c r="C146" s="24" t="s">
        <v>6</v>
      </c>
      <c r="D146" s="43">
        <f>+'2011'!D145*1.01</f>
        <v>36.620708902942596</v>
      </c>
      <c r="E146" s="26">
        <f>+'2011'!E145*1.01</f>
        <v>38.085537259060303</v>
      </c>
      <c r="F146" s="43">
        <f>+'2011'!F145*1.01</f>
        <v>39.608958749422712</v>
      </c>
      <c r="G146" s="26">
        <f>+'2011'!G145*1.01</f>
        <v>41.193317099399628</v>
      </c>
      <c r="H146" s="26">
        <f>+'2011'!H145*1.01</f>
        <v>42.84104978337561</v>
      </c>
      <c r="I146" s="26">
        <f>+'2011'!I145*1.01</f>
        <v>44.554691774710641</v>
      </c>
    </row>
    <row r="147" spans="1:9" s="4" customFormat="1" ht="11.25">
      <c r="A147" s="32"/>
      <c r="B147" s="28"/>
      <c r="C147" s="29"/>
      <c r="D147" s="43"/>
      <c r="E147" s="26"/>
      <c r="F147" s="43"/>
      <c r="G147" s="26"/>
      <c r="H147" s="26"/>
      <c r="I147" s="26"/>
    </row>
    <row r="148" spans="1:9" s="4" customFormat="1" ht="11.25">
      <c r="A148" s="23">
        <v>58</v>
      </c>
      <c r="B148" s="42"/>
      <c r="C148" s="24" t="s">
        <v>6</v>
      </c>
      <c r="D148" s="43">
        <f>+'2011'!D147*1.01</f>
        <v>37.535553945337924</v>
      </c>
      <c r="E148" s="26">
        <f>+'2011'!E147*1.01</f>
        <v>39.036976103151439</v>
      </c>
      <c r="F148" s="43">
        <f>+'2011'!F147*1.01</f>
        <v>40.598455147277491</v>
      </c>
      <c r="G148" s="26">
        <f>+'2011'!G147*1.01</f>
        <v>42.222393353168592</v>
      </c>
      <c r="H148" s="26">
        <f>+'2011'!H147*1.01</f>
        <v>43.911289087295337</v>
      </c>
      <c r="I148" s="26">
        <f>+'2011'!I147*1.01</f>
        <v>45.667740650787145</v>
      </c>
    </row>
    <row r="149" spans="1:9" s="4" customFormat="1" ht="11.25">
      <c r="A149" s="32"/>
      <c r="B149" s="28"/>
      <c r="C149" s="29"/>
      <c r="D149" s="43"/>
      <c r="E149" s="26"/>
      <c r="F149" s="43"/>
      <c r="G149" s="26"/>
      <c r="H149" s="26"/>
      <c r="I149" s="26"/>
    </row>
    <row r="150" spans="1:9" s="4" customFormat="1" ht="11.25">
      <c r="A150" s="23">
        <v>59</v>
      </c>
      <c r="B150" s="28"/>
      <c r="C150" s="24" t="s">
        <v>6</v>
      </c>
      <c r="D150" s="43">
        <f>+'2011'!D149*1.01</f>
        <v>38.477306194862535</v>
      </c>
      <c r="E150" s="26">
        <f>+'2011'!E149*1.01</f>
        <v>40.016398442657035</v>
      </c>
      <c r="F150" s="43">
        <f>+'2011'!F149*1.01</f>
        <v>41.617054380363321</v>
      </c>
      <c r="G150" s="26">
        <f>+'2011'!G149*1.01</f>
        <v>43.281736555577851</v>
      </c>
      <c r="H150" s="26">
        <f>+'2011'!H149*1.01</f>
        <v>45.013006017800969</v>
      </c>
      <c r="I150" s="26">
        <f>+'2011'!I149*1.01</f>
        <v>46.813526258513008</v>
      </c>
    </row>
    <row r="151" spans="1:9" s="4" customFormat="1" ht="11.25">
      <c r="A151" s="32"/>
      <c r="B151" s="28"/>
      <c r="C151" s="29"/>
      <c r="D151" s="43"/>
      <c r="E151" s="26"/>
      <c r="F151" s="43"/>
      <c r="G151" s="26"/>
      <c r="H151" s="26"/>
      <c r="I151" s="26"/>
    </row>
    <row r="152" spans="1:9" s="4" customFormat="1" ht="11.25">
      <c r="A152" s="23">
        <v>60</v>
      </c>
      <c r="B152" s="42"/>
      <c r="C152" s="24" t="s">
        <v>6</v>
      </c>
      <c r="D152" s="43">
        <f>+'2011'!D151*1.01</f>
        <v>39.432512047951768</v>
      </c>
      <c r="E152" s="26">
        <f>+'2011'!E151*1.01</f>
        <v>41.009812529869841</v>
      </c>
      <c r="F152" s="43">
        <f>+'2011'!F151*1.01</f>
        <v>42.650205031064637</v>
      </c>
      <c r="G152" s="26">
        <f>+'2011'!G151*1.01</f>
        <v>44.356213232307219</v>
      </c>
      <c r="H152" s="26">
        <f>+'2011'!H151*1.01</f>
        <v>46.130461761599513</v>
      </c>
      <c r="I152" s="26">
        <f>+'2011'!I151*1.01</f>
        <v>47.975680232063489</v>
      </c>
    </row>
    <row r="153" spans="1:9" s="4" customFormat="1" ht="11.25">
      <c r="A153" s="23"/>
      <c r="B153" s="42"/>
      <c r="C153" s="24"/>
      <c r="D153" s="43"/>
      <c r="E153" s="26"/>
      <c r="F153" s="43"/>
      <c r="G153" s="26"/>
      <c r="H153" s="26"/>
      <c r="I153" s="26"/>
    </row>
    <row r="154" spans="1:9" s="4" customFormat="1" ht="11.25">
      <c r="A154" s="23">
        <v>61</v>
      </c>
      <c r="B154" s="28"/>
      <c r="C154" s="24" t="s">
        <v>6</v>
      </c>
      <c r="D154" s="43">
        <f>+'2011'!D153*1.01</f>
        <v>40.428078711734926</v>
      </c>
      <c r="E154" s="26">
        <f>+'2011'!E153*1.01</f>
        <v>42.045201860204322</v>
      </c>
      <c r="F154" s="43">
        <f>+'2011'!F153*1.01</f>
        <v>43.727009934612504</v>
      </c>
      <c r="G154" s="26">
        <f>+'2011'!G153*1.01</f>
        <v>45.476090331997007</v>
      </c>
      <c r="H154" s="26">
        <f>+'2011'!H153*1.01</f>
        <v>47.295133945276888</v>
      </c>
      <c r="I154" s="26">
        <f>+'2011'!I153*1.01</f>
        <v>49.186939303087968</v>
      </c>
    </row>
    <row r="155" spans="1:9" s="4" customFormat="1" ht="11.25">
      <c r="A155" s="32"/>
      <c r="B155" s="28"/>
      <c r="C155" s="29"/>
      <c r="D155" s="43"/>
      <c r="E155" s="26"/>
      <c r="F155" s="43"/>
      <c r="G155" s="26"/>
      <c r="H155" s="26"/>
      <c r="I155" s="26"/>
    </row>
    <row r="156" spans="1:9" s="4" customFormat="1" ht="11.25">
      <c r="A156" s="23">
        <v>62</v>
      </c>
      <c r="B156" s="28"/>
      <c r="C156" s="24" t="s">
        <v>6</v>
      </c>
      <c r="D156" s="43">
        <f>+'2011'!D155*1.01</f>
        <v>41.437098979082727</v>
      </c>
      <c r="E156" s="26">
        <f>+'2011'!E155*1.01</f>
        <v>43.094582938246027</v>
      </c>
      <c r="F156" s="43">
        <f>+'2011'!F155*1.01</f>
        <v>44.818366255775871</v>
      </c>
      <c r="G156" s="26">
        <f>+'2011'!G155*1.01</f>
        <v>46.611100906006911</v>
      </c>
      <c r="H156" s="26">
        <f>+'2011'!H155*1.01</f>
        <v>48.475544942247197</v>
      </c>
      <c r="I156" s="26">
        <f>+'2011'!I155*1.01</f>
        <v>50.414566739937079</v>
      </c>
    </row>
    <row r="157" spans="1:9" s="4" customFormat="1" ht="11.25">
      <c r="A157" s="32"/>
      <c r="B157" s="28"/>
      <c r="C157" s="29"/>
      <c r="D157" s="43"/>
      <c r="E157" s="26"/>
      <c r="F157" s="43"/>
      <c r="G157" s="26"/>
      <c r="H157" s="26"/>
      <c r="I157" s="26"/>
    </row>
    <row r="158" spans="1:9" s="4" customFormat="1" ht="11.25">
      <c r="A158" s="23">
        <v>63</v>
      </c>
      <c r="B158" s="42"/>
      <c r="C158" s="24" t="s">
        <v>6</v>
      </c>
      <c r="D158" s="43">
        <f>+'2011'!D157*1.01</f>
        <v>42.459572849995155</v>
      </c>
      <c r="E158" s="26">
        <f>+'2011'!E157*1.01</f>
        <v>44.157955763994963</v>
      </c>
      <c r="F158" s="43">
        <f>+'2011'!F157*1.01</f>
        <v>45.924273994554767</v>
      </c>
      <c r="G158" s="26">
        <f>+'2011'!G157*1.01</f>
        <v>47.761244954336966</v>
      </c>
      <c r="H158" s="26">
        <f>+'2011'!H157*1.01</f>
        <v>49.67169475251044</v>
      </c>
      <c r="I158" s="26">
        <f>+'2011'!I157*1.01</f>
        <v>51.658562542610866</v>
      </c>
    </row>
    <row r="159" spans="1:9" s="4" customFormat="1" ht="11.25">
      <c r="A159" s="32"/>
      <c r="B159" s="28"/>
      <c r="C159" s="29"/>
      <c r="D159" s="43"/>
      <c r="E159" s="26"/>
      <c r="F159" s="43"/>
      <c r="G159" s="26"/>
      <c r="H159" s="26"/>
      <c r="I159" s="26"/>
    </row>
    <row r="160" spans="1:9" s="4" customFormat="1" ht="11.25">
      <c r="A160" s="23">
        <v>64</v>
      </c>
      <c r="B160" s="42"/>
      <c r="C160" s="24" t="s">
        <v>6</v>
      </c>
      <c r="D160" s="43">
        <f>+'2011'!D159*1.01</f>
        <v>43.535861135166144</v>
      </c>
      <c r="E160" s="26">
        <f>+'2011'!E159*1.01</f>
        <v>45.27729558057279</v>
      </c>
      <c r="F160" s="43">
        <f>+'2011'!F159*1.01</f>
        <v>47.0883874037957</v>
      </c>
      <c r="G160" s="26">
        <f>+'2011'!G159*1.01</f>
        <v>48.971922899947529</v>
      </c>
      <c r="H160" s="26">
        <f>+'2011'!H159*1.01</f>
        <v>50.930799815945434</v>
      </c>
      <c r="I160" s="26">
        <f>+'2011'!I159*1.01</f>
        <v>52.968031808583255</v>
      </c>
    </row>
    <row r="161" spans="1:9" s="4" customFormat="1" ht="11.25">
      <c r="A161" s="32"/>
      <c r="B161" s="28"/>
      <c r="C161" s="29"/>
      <c r="D161" s="43"/>
      <c r="E161" s="26"/>
      <c r="F161" s="43"/>
      <c r="G161" s="26"/>
      <c r="H161" s="26"/>
      <c r="I161" s="26"/>
    </row>
    <row r="162" spans="1:9" s="4" customFormat="1" ht="11.25">
      <c r="A162" s="23">
        <v>65</v>
      </c>
      <c r="B162" s="42"/>
      <c r="C162" s="24" t="s">
        <v>6</v>
      </c>
      <c r="D162" s="43">
        <f>+'2011'!D161*1.01</f>
        <v>44.612149420337111</v>
      </c>
      <c r="E162" s="26">
        <f>+'2011'!E161*1.01</f>
        <v>46.396635397150604</v>
      </c>
      <c r="F162" s="43">
        <f>+'2011'!F161*1.01</f>
        <v>48.252500813036626</v>
      </c>
      <c r="G162" s="26">
        <f>+'2011'!G161*1.01</f>
        <v>50.182600845558099</v>
      </c>
      <c r="H162" s="26">
        <f>+'2011'!H161*1.01</f>
        <v>52.189904879380421</v>
      </c>
      <c r="I162" s="26">
        <f>+'2011'!I161*1.01</f>
        <v>54.277501074555644</v>
      </c>
    </row>
    <row r="163" spans="1:9" s="4" customFormat="1" ht="11.25">
      <c r="A163" s="32"/>
      <c r="B163" s="28"/>
      <c r="C163" s="29"/>
      <c r="D163" s="43"/>
      <c r="E163" s="26"/>
      <c r="F163" s="43"/>
      <c r="G163" s="26"/>
      <c r="H163" s="26"/>
      <c r="I163" s="26"/>
    </row>
    <row r="164" spans="1:9" s="4" customFormat="1" ht="11.25">
      <c r="A164" s="23">
        <v>66</v>
      </c>
      <c r="B164" s="42"/>
      <c r="C164" s="24" t="s">
        <v>6</v>
      </c>
      <c r="D164" s="43">
        <f>+'2011'!D163*1.01</f>
        <v>45.728798516202019</v>
      </c>
      <c r="E164" s="26">
        <f>+'2011'!E163*1.01</f>
        <v>47.557950456850101</v>
      </c>
      <c r="F164" s="43">
        <f>+'2011'!F163*1.01</f>
        <v>49.460268475124103</v>
      </c>
      <c r="G164" s="26">
        <f>+'2011'!G163*1.01</f>
        <v>51.438679214129067</v>
      </c>
      <c r="H164" s="26">
        <f>+'2011'!H163*1.01</f>
        <v>53.496226382694239</v>
      </c>
      <c r="I164" s="26">
        <f>+'2011'!I163*1.01</f>
        <v>55.63607543800201</v>
      </c>
    </row>
    <row r="165" spans="1:9" s="4" customFormat="1" ht="11.25">
      <c r="A165" s="32"/>
      <c r="B165" s="28"/>
      <c r="C165" s="29"/>
      <c r="D165" s="43"/>
      <c r="E165" s="26"/>
      <c r="F165" s="43"/>
      <c r="G165" s="26"/>
      <c r="H165" s="26"/>
      <c r="I165" s="26"/>
    </row>
    <row r="166" spans="1:9" s="4" customFormat="1" ht="11.25">
      <c r="A166" s="23">
        <v>67</v>
      </c>
      <c r="B166" s="42"/>
      <c r="C166" s="24" t="s">
        <v>6</v>
      </c>
      <c r="D166" s="43">
        <f>+'2011'!D165*1.01</f>
        <v>46.885808422760817</v>
      </c>
      <c r="E166" s="26">
        <f>+'2011'!E165*1.01</f>
        <v>48.761240759671253</v>
      </c>
      <c r="F166" s="43">
        <f>+'2011'!F165*1.01</f>
        <v>50.711690390058109</v>
      </c>
      <c r="G166" s="26">
        <f>+'2011'!G165*1.01</f>
        <v>52.740158005660433</v>
      </c>
      <c r="H166" s="26">
        <f>+'2011'!H165*1.01</f>
        <v>54.849764325886852</v>
      </c>
      <c r="I166" s="26">
        <f>+'2011'!I165*1.01</f>
        <v>57.04375489892233</v>
      </c>
    </row>
    <row r="167" spans="1:9" s="4" customFormat="1" ht="11.25">
      <c r="A167" s="32"/>
      <c r="B167" s="28"/>
      <c r="C167" s="29"/>
      <c r="D167" s="43"/>
      <c r="E167" s="26"/>
      <c r="F167" s="43"/>
      <c r="G167" s="26"/>
      <c r="H167" s="26"/>
      <c r="I167" s="26"/>
    </row>
    <row r="168" spans="1:9" s="4" customFormat="1" ht="11.25">
      <c r="A168" s="23">
        <v>68</v>
      </c>
      <c r="B168" s="42"/>
      <c r="C168" s="24" t="s">
        <v>6</v>
      </c>
      <c r="D168" s="43">
        <f>+'2011'!D167*1.01</f>
        <v>48.042818329319608</v>
      </c>
      <c r="E168" s="26">
        <f>+'2011'!E167*1.01</f>
        <v>49.964531062492391</v>
      </c>
      <c r="F168" s="43">
        <f>+'2011'!F167*1.01</f>
        <v>51.963112304992087</v>
      </c>
      <c r="G168" s="26">
        <f>+'2011'!G167*1.01</f>
        <v>54.041636797191771</v>
      </c>
      <c r="H168" s="26">
        <f>+'2011'!H167*1.01</f>
        <v>56.203302269079444</v>
      </c>
      <c r="I168" s="26">
        <f>+'2011'!I167*1.01</f>
        <v>58.451434359842629</v>
      </c>
    </row>
    <row r="169" spans="1:9" s="4" customFormat="1" ht="11.25">
      <c r="A169" s="32"/>
      <c r="B169" s="28"/>
      <c r="C169" s="29"/>
      <c r="D169" s="43"/>
      <c r="E169" s="26"/>
      <c r="F169" s="43"/>
      <c r="G169" s="26"/>
      <c r="H169" s="26"/>
      <c r="I169" s="26"/>
    </row>
    <row r="170" spans="1:9" s="4" customFormat="1" ht="11.25">
      <c r="A170" s="23">
        <v>69</v>
      </c>
      <c r="B170" s="28"/>
      <c r="C170" s="24" t="s">
        <v>6</v>
      </c>
      <c r="D170" s="43">
        <f>+'2011'!D169*1.01</f>
        <v>49.253642650136975</v>
      </c>
      <c r="E170" s="26">
        <f>+'2011'!E169*1.01</f>
        <v>51.22378835614245</v>
      </c>
      <c r="F170" s="43">
        <f>+'2011'!F169*1.01</f>
        <v>53.272739890388152</v>
      </c>
      <c r="G170" s="26">
        <f>+'2011'!G169*1.01</f>
        <v>55.40364948600368</v>
      </c>
      <c r="H170" s="26">
        <f>+'2011'!H169*1.01</f>
        <v>57.619795465443822</v>
      </c>
      <c r="I170" s="26">
        <f>+'2011'!I169*1.01</f>
        <v>59.92458728406158</v>
      </c>
    </row>
    <row r="171" spans="1:9" s="4" customFormat="1" ht="11.25">
      <c r="A171" s="32"/>
      <c r="B171" s="28"/>
      <c r="C171" s="29"/>
      <c r="D171" s="43"/>
      <c r="E171" s="26"/>
      <c r="F171" s="43"/>
      <c r="G171" s="26"/>
      <c r="H171" s="26"/>
      <c r="I171" s="26"/>
    </row>
    <row r="172" spans="1:9" s="4" customFormat="1" ht="11.25">
      <c r="A172" s="23">
        <v>70</v>
      </c>
      <c r="B172" s="42"/>
      <c r="C172" s="24" t="s">
        <v>6</v>
      </c>
      <c r="D172" s="43">
        <f>+'2011'!D171*1.01</f>
        <v>50.477920574518976</v>
      </c>
      <c r="E172" s="26">
        <f>+'2011'!E171*1.01</f>
        <v>52.497037397499739</v>
      </c>
      <c r="F172" s="43">
        <f>+'2011'!F171*1.01</f>
        <v>54.596918893399732</v>
      </c>
      <c r="G172" s="26">
        <f>+'2011'!G171*1.01</f>
        <v>56.780795649135726</v>
      </c>
      <c r="H172" s="26">
        <f>+'2011'!H171*1.01</f>
        <v>59.052027475101156</v>
      </c>
      <c r="I172" s="26">
        <f>+'2011'!I171*1.01</f>
        <v>61.4141085741052</v>
      </c>
    </row>
    <row r="173" spans="1:9" s="4" customFormat="1" ht="11.25">
      <c r="A173" s="32"/>
      <c r="B173" s="28"/>
      <c r="C173" s="29"/>
      <c r="D173" s="43"/>
      <c r="E173" s="26"/>
      <c r="F173" s="43"/>
      <c r="G173" s="26"/>
      <c r="H173" s="26"/>
      <c r="I173" s="26"/>
    </row>
    <row r="174" spans="1:9" s="4" customFormat="1" ht="11.25">
      <c r="A174" s="23">
        <v>71</v>
      </c>
      <c r="B174" s="42"/>
      <c r="C174" s="24" t="s">
        <v>6</v>
      </c>
      <c r="D174" s="43">
        <f>+'2011'!D173*1.01</f>
        <v>51.742559309594874</v>
      </c>
      <c r="E174" s="26">
        <f>+'2011'!E173*1.01</f>
        <v>53.812261681978661</v>
      </c>
      <c r="F174" s="43">
        <f>+'2011'!F173*1.01</f>
        <v>55.964752149257812</v>
      </c>
      <c r="G174" s="26">
        <f>+'2011'!G173*1.01</f>
        <v>58.203342235228128</v>
      </c>
      <c r="H174" s="26">
        <f>+'2011'!H173*1.01</f>
        <v>60.531475924637249</v>
      </c>
      <c r="I174" s="26">
        <f>+'2011'!I173*1.01</f>
        <v>62.952734961622745</v>
      </c>
    </row>
    <row r="175" spans="1:9" s="4" customFormat="1" ht="11.25">
      <c r="A175" s="32"/>
      <c r="B175" s="28"/>
      <c r="C175" s="29"/>
      <c r="D175" s="43"/>
      <c r="E175" s="26"/>
      <c r="F175" s="43"/>
      <c r="G175" s="26"/>
      <c r="H175" s="26"/>
      <c r="I175" s="26"/>
    </row>
    <row r="176" spans="1:9" s="4" customFormat="1" ht="11.25">
      <c r="A176" s="23">
        <v>72</v>
      </c>
      <c r="B176" s="42"/>
      <c r="C176" s="24" t="s">
        <v>6</v>
      </c>
      <c r="D176" s="43">
        <f>+'2011'!D175*1.01</f>
        <v>53.047558855364663</v>
      </c>
      <c r="E176" s="26">
        <f>+'2011'!E175*1.01</f>
        <v>55.169461209579254</v>
      </c>
      <c r="F176" s="43">
        <f>+'2011'!F175*1.01</f>
        <v>57.376239657962422</v>
      </c>
      <c r="G176" s="26">
        <f>+'2011'!G175*1.01</f>
        <v>59.671289244280928</v>
      </c>
      <c r="H176" s="26">
        <f>+'2011'!H175*1.01</f>
        <v>62.058140814052166</v>
      </c>
      <c r="I176" s="26">
        <f>+'2011'!I175*1.01</f>
        <v>64.540466446614261</v>
      </c>
    </row>
    <row r="177" spans="1:9" s="4" customFormat="1" ht="11.25">
      <c r="A177" s="32"/>
      <c r="B177" s="28"/>
      <c r="C177" s="29"/>
      <c r="D177" s="43"/>
      <c r="E177" s="26"/>
      <c r="F177" s="43"/>
      <c r="G177" s="26"/>
      <c r="H177" s="26"/>
      <c r="I177" s="26"/>
    </row>
    <row r="178" spans="1:9" s="4" customFormat="1" ht="11.25">
      <c r="A178" s="23">
        <v>73</v>
      </c>
      <c r="B178" s="42"/>
      <c r="C178" s="24" t="s">
        <v>6</v>
      </c>
      <c r="D178" s="43">
        <f>+'2011'!D177*1.01</f>
        <v>54.366012004699122</v>
      </c>
      <c r="E178" s="26">
        <f>+'2011'!E177*1.01</f>
        <v>56.54065248488709</v>
      </c>
      <c r="F178" s="43">
        <f>+'2011'!F177*1.01</f>
        <v>58.802278584282575</v>
      </c>
      <c r="G178" s="26">
        <f>+'2011'!G177*1.01</f>
        <v>61.154369727653879</v>
      </c>
      <c r="H178" s="26">
        <f>+'2011'!H177*1.01</f>
        <v>63.600544516760039</v>
      </c>
      <c r="I178" s="26">
        <f>+'2011'!I177*1.01</f>
        <v>66.144566297430444</v>
      </c>
    </row>
    <row r="179" spans="1:9" s="4" customFormat="1" ht="11.25">
      <c r="A179" s="32"/>
      <c r="B179" s="28"/>
      <c r="C179" s="29"/>
      <c r="D179" s="43"/>
      <c r="E179" s="26"/>
      <c r="F179" s="43"/>
      <c r="G179" s="26"/>
      <c r="H179" s="26"/>
      <c r="I179" s="26"/>
    </row>
    <row r="180" spans="1:9" s="4" customFormat="1" ht="11.25">
      <c r="A180" s="23">
        <v>74</v>
      </c>
      <c r="B180" s="42"/>
      <c r="C180" s="24" t="s">
        <v>6</v>
      </c>
      <c r="D180" s="43">
        <f>+'2011'!D179*1.01</f>
        <v>55.724825964727486</v>
      </c>
      <c r="E180" s="26">
        <f>+'2011'!E179*1.01</f>
        <v>57.953819003316589</v>
      </c>
      <c r="F180" s="43">
        <f>+'2011'!F179*1.01</f>
        <v>60.271971763449251</v>
      </c>
      <c r="G180" s="26">
        <f>+'2011'!G179*1.01</f>
        <v>62.682850633987222</v>
      </c>
      <c r="H180" s="26">
        <f>+'2011'!H179*1.01</f>
        <v>65.190164659346721</v>
      </c>
      <c r="I180" s="26">
        <f>+'2011'!I179*1.01</f>
        <v>67.797771245720597</v>
      </c>
    </row>
    <row r="181" spans="1:9" s="4" customFormat="1" ht="11.25">
      <c r="A181" s="32"/>
      <c r="B181" s="28"/>
      <c r="C181" s="29"/>
      <c r="D181" s="43"/>
      <c r="E181" s="26"/>
      <c r="F181" s="43"/>
      <c r="G181" s="26"/>
      <c r="H181" s="26"/>
      <c r="I181" s="26"/>
    </row>
    <row r="182" spans="1:9" s="4" customFormat="1" ht="11.25">
      <c r="A182" s="23">
        <v>75</v>
      </c>
      <c r="B182" s="42"/>
      <c r="C182" s="24" t="s">
        <v>6</v>
      </c>
      <c r="D182" s="43">
        <f>+'2011'!D181*1.01</f>
        <v>57.124000735449762</v>
      </c>
      <c r="E182" s="26">
        <f>+'2011'!E181*1.01</f>
        <v>59.408960764867757</v>
      </c>
      <c r="F182" s="43">
        <f>+'2011'!F181*1.01</f>
        <v>61.785319195462463</v>
      </c>
      <c r="G182" s="26">
        <f>+'2011'!G181*1.01</f>
        <v>64.25673196328097</v>
      </c>
      <c r="H182" s="26">
        <f>+'2011'!H181*1.01</f>
        <v>66.827001241812212</v>
      </c>
      <c r="I182" s="26">
        <f>+'2011'!I181*1.01</f>
        <v>69.500081291484705</v>
      </c>
    </row>
    <row r="183" spans="1:9" s="4" customFormat="1" ht="12" thickBot="1">
      <c r="A183" s="41"/>
      <c r="B183" s="8"/>
      <c r="C183" s="39"/>
      <c r="D183" s="53"/>
      <c r="E183" s="37"/>
      <c r="F183" s="53"/>
      <c r="G183" s="37"/>
      <c r="H183" s="37"/>
      <c r="I183" s="37"/>
    </row>
    <row r="184" spans="1:9" s="4" customFormat="1" ht="11.25">
      <c r="A184" s="40"/>
    </row>
  </sheetData>
  <mergeCells count="1">
    <mergeCell ref="A1:B1"/>
  </mergeCells>
  <printOptions horizontalCentered="1"/>
  <pageMargins left="0.7" right="0.7" top="0.75" bottom="0.75" header="0.3" footer="0.3"/>
  <pageSetup scale="90" fitToHeight="5" orientation="portrait" r:id="rId1"/>
  <rowBreaks count="2" manualBreakCount="2">
    <brk id="69" max="8" man="1"/>
    <brk id="1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83"/>
  <sheetViews>
    <sheetView view="pageBreakPreview" topLeftCell="A73" zoomScaleNormal="100" zoomScaleSheetLayoutView="100" workbookViewId="0">
      <selection activeCell="K122" sqref="K121:K122"/>
    </sheetView>
  </sheetViews>
  <sheetFormatPr defaultRowHeight="15"/>
  <cols>
    <col min="1" max="1" width="5.5703125" customWidth="1"/>
    <col min="2" max="2" width="27.5703125" customWidth="1"/>
  </cols>
  <sheetData>
    <row r="1" spans="1:9" s="4" customFormat="1" ht="11.25">
      <c r="A1" s="71" t="s">
        <v>0</v>
      </c>
      <c r="B1" s="71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1" t="s">
        <v>1</v>
      </c>
      <c r="H2" s="2">
        <v>0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3" t="s">
        <v>5</v>
      </c>
      <c r="H3" s="7"/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1.25">
      <c r="A7" s="44">
        <v>1</v>
      </c>
      <c r="B7" s="45"/>
      <c r="C7" s="46" t="s">
        <v>6</v>
      </c>
      <c r="D7" s="47">
        <v>9.0845125060223797</v>
      </c>
      <c r="E7" s="47">
        <v>9.4478930062632749</v>
      </c>
      <c r="F7" s="47">
        <v>9.8258087265138059</v>
      </c>
      <c r="G7" s="47">
        <v>10.218841075574359</v>
      </c>
      <c r="H7" s="47">
        <v>10.627594718597333</v>
      </c>
      <c r="I7" s="48">
        <v>11.052698507341226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7"/>
    </row>
    <row r="9" spans="1:9" s="4" customFormat="1" ht="11.25">
      <c r="A9" s="23">
        <v>2</v>
      </c>
      <c r="B9" s="24"/>
      <c r="C9" s="25" t="s">
        <v>6</v>
      </c>
      <c r="D9" s="26">
        <v>9.3242796982634406</v>
      </c>
      <c r="E9" s="26">
        <v>9.697250886193979</v>
      </c>
      <c r="F9" s="26">
        <v>10.085140921641738</v>
      </c>
      <c r="G9" s="26">
        <v>10.488546558507409</v>
      </c>
      <c r="H9" s="26">
        <v>10.908088420847706</v>
      </c>
      <c r="I9" s="27">
        <v>11.344411957681615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7"/>
    </row>
    <row r="11" spans="1:9" s="4" customFormat="1" ht="11.25">
      <c r="A11" s="23">
        <v>3</v>
      </c>
      <c r="B11" s="24"/>
      <c r="C11" s="25" t="s">
        <v>6</v>
      </c>
      <c r="D11" s="26">
        <v>9.5374060913666057</v>
      </c>
      <c r="E11" s="26">
        <v>9.9189023350212704</v>
      </c>
      <c r="F11" s="26">
        <v>10.315658428422122</v>
      </c>
      <c r="G11" s="26">
        <v>10.728284765559007</v>
      </c>
      <c r="H11" s="26">
        <v>11.157416156181368</v>
      </c>
      <c r="I11" s="27">
        <v>11.603712802428623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7"/>
    </row>
    <row r="13" spans="1:9" s="4" customFormat="1" ht="11.25">
      <c r="A13" s="23">
        <v>4</v>
      </c>
      <c r="B13" s="24"/>
      <c r="C13" s="25" t="s">
        <v>6</v>
      </c>
      <c r="D13" s="26">
        <v>9.7771732836076612</v>
      </c>
      <c r="E13" s="26">
        <v>10.168260214951967</v>
      </c>
      <c r="F13" s="26">
        <v>10.574990623550047</v>
      </c>
      <c r="G13" s="26">
        <v>10.99799024849205</v>
      </c>
      <c r="H13" s="26">
        <v>11.437909858431732</v>
      </c>
      <c r="I13" s="27">
        <v>11.895426252769003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7"/>
    </row>
    <row r="15" spans="1:9" s="4" customFormat="1" ht="11.25">
      <c r="A15" s="23">
        <v>5</v>
      </c>
      <c r="B15" s="24"/>
      <c r="C15" s="25" t="s">
        <v>6</v>
      </c>
      <c r="D15" s="26">
        <v>10.030260875417671</v>
      </c>
      <c r="E15" s="26">
        <v>10.431471310434379</v>
      </c>
      <c r="F15" s="26">
        <v>10.848730162851755</v>
      </c>
      <c r="G15" s="26">
        <v>11.282679369365825</v>
      </c>
      <c r="H15" s="26">
        <v>11.733986544140459</v>
      </c>
      <c r="I15" s="27">
        <v>12.203346005906077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7"/>
    </row>
    <row r="17" spans="1:9" s="4" customFormat="1" ht="11.25">
      <c r="A17" s="23">
        <v>6</v>
      </c>
      <c r="B17" s="24"/>
      <c r="C17" s="25" t="s">
        <v>6</v>
      </c>
      <c r="D17" s="26">
        <v>10.283348467227679</v>
      </c>
      <c r="E17" s="26">
        <v>10.694682405916787</v>
      </c>
      <c r="F17" s="26">
        <v>11.122469702153458</v>
      </c>
      <c r="G17" s="26">
        <v>11.567368490239597</v>
      </c>
      <c r="H17" s="26">
        <v>12.030063229849182</v>
      </c>
      <c r="I17" s="27">
        <v>12.51126575904315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7"/>
    </row>
    <row r="19" spans="1:9" s="4" customFormat="1" ht="11.25">
      <c r="A19" s="23">
        <v>7</v>
      </c>
      <c r="B19" s="24"/>
      <c r="C19" s="25" t="s">
        <v>6</v>
      </c>
      <c r="D19" s="26">
        <v>10.549756458606632</v>
      </c>
      <c r="E19" s="26">
        <v>10.971746716950898</v>
      </c>
      <c r="F19" s="26">
        <v>11.410616585628935</v>
      </c>
      <c r="G19" s="26">
        <v>11.867041249054093</v>
      </c>
      <c r="H19" s="26">
        <v>12.341722899016258</v>
      </c>
      <c r="I19" s="27">
        <v>12.835391814976909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7"/>
    </row>
    <row r="21" spans="1:9" s="4" customFormat="1" ht="11.25">
      <c r="A21" s="23">
        <v>8</v>
      </c>
      <c r="B21" s="24"/>
      <c r="C21" s="25" t="s">
        <v>6</v>
      </c>
      <c r="D21" s="26">
        <v>10.816164449985589</v>
      </c>
      <c r="E21" s="26">
        <v>11.248811027985013</v>
      </c>
      <c r="F21" s="26">
        <v>11.698763469104414</v>
      </c>
      <c r="G21" s="26">
        <v>12.16671400786859</v>
      </c>
      <c r="H21" s="26">
        <v>12.653382568183334</v>
      </c>
      <c r="I21" s="27">
        <v>13.159517870910667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7"/>
    </row>
    <row r="23" spans="1:9" s="4" customFormat="1" ht="11.25">
      <c r="A23" s="23">
        <v>9</v>
      </c>
      <c r="B23" s="31"/>
      <c r="C23" s="25" t="s">
        <v>6</v>
      </c>
      <c r="D23" s="26">
        <v>11.069252041795597</v>
      </c>
      <c r="E23" s="26">
        <v>11.512022123467421</v>
      </c>
      <c r="F23" s="26">
        <v>11.972503008406118</v>
      </c>
      <c r="G23" s="26">
        <v>12.451403128742363</v>
      </c>
      <c r="H23" s="26">
        <v>12.949459253892059</v>
      </c>
      <c r="I23" s="27">
        <v>13.467437624047742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7"/>
    </row>
    <row r="25" spans="1:9" s="4" customFormat="1" ht="11.25">
      <c r="A25" s="23">
        <v>10</v>
      </c>
      <c r="B25" s="24"/>
      <c r="C25" s="25" t="s">
        <v>6</v>
      </c>
      <c r="D25" s="26">
        <v>11.362300832312446</v>
      </c>
      <c r="E25" s="26">
        <v>11.816792865604944</v>
      </c>
      <c r="F25" s="26">
        <v>12.289464580229142</v>
      </c>
      <c r="G25" s="26">
        <v>12.781043163438309</v>
      </c>
      <c r="H25" s="26">
        <v>13.292284889975841</v>
      </c>
      <c r="I25" s="27">
        <v>13.823976285574876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7"/>
    </row>
    <row r="27" spans="1:9" s="4" customFormat="1" ht="11.25">
      <c r="A27" s="23">
        <v>11</v>
      </c>
      <c r="B27" s="24"/>
      <c r="C27" s="25" t="s">
        <v>6</v>
      </c>
      <c r="D27" s="26">
        <v>11.628708823691406</v>
      </c>
      <c r="E27" s="26">
        <v>12.093857176639062</v>
      </c>
      <c r="F27" s="26">
        <v>12.577611463704626</v>
      </c>
      <c r="G27" s="26">
        <v>13.080715922252811</v>
      </c>
      <c r="H27" s="26">
        <v>13.603944559142924</v>
      </c>
      <c r="I27" s="27">
        <v>14.148102341508642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7"/>
    </row>
    <row r="29" spans="1:9" s="4" customFormat="1" ht="11.25">
      <c r="A29" s="23">
        <v>12</v>
      </c>
      <c r="B29" s="24"/>
      <c r="C29" s="25" t="s">
        <v>6</v>
      </c>
      <c r="D29" s="26">
        <v>11.921757614208255</v>
      </c>
      <c r="E29" s="26">
        <v>12.398627918776587</v>
      </c>
      <c r="F29" s="26">
        <v>12.894573035527651</v>
      </c>
      <c r="G29" s="26">
        <v>13.410355956948758</v>
      </c>
      <c r="H29" s="26">
        <v>13.946770195226708</v>
      </c>
      <c r="I29" s="27">
        <v>14.504641003035777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7"/>
    </row>
    <row r="31" spans="1:9" s="4" customFormat="1" ht="11.25">
      <c r="A31" s="23">
        <v>13</v>
      </c>
      <c r="B31" s="24"/>
      <c r="C31" s="25" t="s">
        <v>6</v>
      </c>
      <c r="D31" s="26">
        <v>12.228126804294057</v>
      </c>
      <c r="E31" s="26">
        <v>12.71725187646582</v>
      </c>
      <c r="F31" s="26">
        <v>13.225941951524453</v>
      </c>
      <c r="G31" s="26">
        <v>13.754979629585431</v>
      </c>
      <c r="H31" s="26">
        <v>14.305178814768849</v>
      </c>
      <c r="I31" s="27">
        <v>14.877385967359604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7"/>
    </row>
    <row r="33" spans="1:9" s="4" customFormat="1" ht="11.25">
      <c r="A33" s="23">
        <v>14</v>
      </c>
      <c r="B33" s="24"/>
      <c r="C33" s="25" t="s">
        <v>6</v>
      </c>
      <c r="D33" s="26">
        <v>12.534495994379853</v>
      </c>
      <c r="E33" s="26">
        <v>13.035875834155048</v>
      </c>
      <c r="F33" s="26">
        <v>13.557310867521251</v>
      </c>
      <c r="G33" s="26">
        <v>14.099603302222102</v>
      </c>
      <c r="H33" s="26">
        <v>14.663587434310987</v>
      </c>
      <c r="I33" s="27">
        <v>15.250130931683428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7"/>
    </row>
    <row r="35" spans="1:9" s="4" customFormat="1" ht="11.25">
      <c r="A35" s="23">
        <v>15</v>
      </c>
      <c r="B35" s="24" t="s">
        <v>18</v>
      </c>
      <c r="C35" s="25" t="s">
        <v>6</v>
      </c>
      <c r="D35" s="26">
        <v>12.840865184465651</v>
      </c>
      <c r="E35" s="26">
        <v>13.354499791844278</v>
      </c>
      <c r="F35" s="26">
        <v>13.88867978351805</v>
      </c>
      <c r="G35" s="26">
        <v>14.444226974858772</v>
      </c>
      <c r="H35" s="26">
        <v>15.021996053853123</v>
      </c>
      <c r="I35" s="27">
        <v>15.622875896007248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7"/>
    </row>
    <row r="37" spans="1:9" s="4" customFormat="1" ht="11.25">
      <c r="A37" s="23">
        <v>16</v>
      </c>
      <c r="B37" s="24"/>
      <c r="C37" s="25" t="s">
        <v>6</v>
      </c>
      <c r="D37" s="26">
        <v>13.173875173689348</v>
      </c>
      <c r="E37" s="26">
        <v>13.700830180636922</v>
      </c>
      <c r="F37" s="26">
        <v>14.2488633878624</v>
      </c>
      <c r="G37" s="26">
        <v>14.818817923376896</v>
      </c>
      <c r="H37" s="26">
        <v>15.411570640311972</v>
      </c>
      <c r="I37" s="27">
        <v>16.028033465924452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7"/>
    </row>
    <row r="39" spans="1:9" s="4" customFormat="1" ht="11.25">
      <c r="A39" s="23">
        <v>17</v>
      </c>
      <c r="B39" s="24"/>
      <c r="C39" s="25" t="s">
        <v>6</v>
      </c>
      <c r="D39" s="26">
        <v>13.506885162913038</v>
      </c>
      <c r="E39" s="26">
        <v>14.047160569429559</v>
      </c>
      <c r="F39" s="26">
        <v>14.609046992206743</v>
      </c>
      <c r="G39" s="26">
        <v>15.193408871895013</v>
      </c>
      <c r="H39" s="26">
        <v>15.801145226770814</v>
      </c>
      <c r="I39" s="27">
        <v>16.433191035841645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7"/>
    </row>
    <row r="41" spans="1:9" s="4" customFormat="1" ht="11.25">
      <c r="A41" s="23">
        <v>18</v>
      </c>
      <c r="B41" s="31"/>
      <c r="C41" s="25" t="s">
        <v>6</v>
      </c>
      <c r="D41" s="26">
        <v>13.826574752567788</v>
      </c>
      <c r="E41" s="26">
        <v>14.3796377426705</v>
      </c>
      <c r="F41" s="26">
        <v>14.95482325237732</v>
      </c>
      <c r="G41" s="26">
        <v>15.553016182472414</v>
      </c>
      <c r="H41" s="26">
        <v>16.175136829771311</v>
      </c>
      <c r="I41" s="27">
        <v>16.822142302962163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7"/>
    </row>
    <row r="43" spans="1:9" s="4" customFormat="1" ht="11.25">
      <c r="A43" s="23">
        <v>19</v>
      </c>
      <c r="B43" s="24"/>
      <c r="C43" s="25" t="s">
        <v>6</v>
      </c>
      <c r="D43" s="26">
        <v>14.172905141360429</v>
      </c>
      <c r="E43" s="26">
        <v>14.739821347014846</v>
      </c>
      <c r="F43" s="26">
        <v>15.329414200895441</v>
      </c>
      <c r="G43" s="26">
        <v>15.942590768931259</v>
      </c>
      <c r="H43" s="26">
        <v>16.580294399688508</v>
      </c>
      <c r="I43" s="27">
        <v>17.24350617567605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7"/>
    </row>
    <row r="45" spans="1:9" s="4" customFormat="1" ht="11.25">
      <c r="A45" s="23">
        <v>20</v>
      </c>
      <c r="B45" s="24"/>
      <c r="C45" s="25" t="s">
        <v>6</v>
      </c>
      <c r="D45" s="26">
        <v>14.532555929722017</v>
      </c>
      <c r="E45" s="26">
        <v>15.113858166910898</v>
      </c>
      <c r="F45" s="26">
        <v>15.718412493587335</v>
      </c>
      <c r="G45" s="26">
        <v>16.34714899333083</v>
      </c>
      <c r="H45" s="26">
        <v>17.001034953064064</v>
      </c>
      <c r="I45" s="27">
        <v>17.681076351186626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7"/>
    </row>
    <row r="47" spans="1:9" s="4" customFormat="1" ht="11.25">
      <c r="A47" s="23">
        <v>21</v>
      </c>
      <c r="B47" s="24"/>
      <c r="C47" s="25" t="s">
        <v>6</v>
      </c>
      <c r="D47" s="26">
        <v>14.892206718083607</v>
      </c>
      <c r="E47" s="26">
        <v>15.487894986806952</v>
      </c>
      <c r="F47" s="26">
        <v>16.107410786279232</v>
      </c>
      <c r="G47" s="26">
        <v>16.751707217730402</v>
      </c>
      <c r="H47" s="26">
        <v>17.421775506439619</v>
      </c>
      <c r="I47" s="27">
        <v>18.118646526697205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7"/>
    </row>
    <row r="49" spans="1:9" s="4" customFormat="1" ht="11.25">
      <c r="A49" s="23">
        <v>22</v>
      </c>
      <c r="B49" s="24"/>
      <c r="C49" s="25" t="s">
        <v>6</v>
      </c>
      <c r="D49" s="26">
        <v>15.278498305583096</v>
      </c>
      <c r="E49" s="26">
        <v>15.88963823780642</v>
      </c>
      <c r="F49" s="26">
        <v>16.525223767318678</v>
      </c>
      <c r="G49" s="26">
        <v>17.186232718011425</v>
      </c>
      <c r="H49" s="26">
        <v>17.873682026731881</v>
      </c>
      <c r="I49" s="27">
        <v>18.588629307801156</v>
      </c>
    </row>
    <row r="50" spans="1:9" s="4" customFormat="1" ht="11.25">
      <c r="A50" s="32"/>
      <c r="B50" s="29"/>
      <c r="C50" s="30"/>
      <c r="D50" s="26"/>
      <c r="E50" s="26"/>
      <c r="F50" s="26"/>
      <c r="G50" s="26"/>
      <c r="H50" s="26"/>
      <c r="I50" s="27"/>
    </row>
    <row r="51" spans="1:9" s="4" customFormat="1" ht="11.25">
      <c r="A51" s="23">
        <v>23</v>
      </c>
      <c r="B51" s="24"/>
      <c r="C51" s="25" t="s">
        <v>6</v>
      </c>
      <c r="D51" s="26">
        <v>15.651469493513634</v>
      </c>
      <c r="E51" s="26">
        <v>16.27752827325418</v>
      </c>
      <c r="F51" s="26">
        <v>16.928629404184349</v>
      </c>
      <c r="G51" s="26">
        <v>17.605774580351724</v>
      </c>
      <c r="H51" s="26">
        <v>18.310005563565795</v>
      </c>
      <c r="I51" s="27">
        <v>19.042405786108429</v>
      </c>
    </row>
    <row r="52" spans="1:9" s="4" customFormat="1" ht="11.25">
      <c r="A52" s="23"/>
      <c r="B52" s="29"/>
      <c r="C52" s="30"/>
      <c r="D52" s="26"/>
      <c r="E52" s="26"/>
      <c r="F52" s="26"/>
      <c r="G52" s="26"/>
      <c r="H52" s="26"/>
      <c r="I52" s="27"/>
    </row>
    <row r="53" spans="1:9" s="4" customFormat="1" ht="11.25">
      <c r="A53" s="23">
        <v>24</v>
      </c>
      <c r="B53" s="24" t="s">
        <v>19</v>
      </c>
      <c r="C53" s="25" t="s">
        <v>6</v>
      </c>
      <c r="D53" s="26">
        <v>16.051081480582067</v>
      </c>
      <c r="E53" s="26">
        <v>16.693124739805349</v>
      </c>
      <c r="F53" s="26">
        <v>17.360849729397565</v>
      </c>
      <c r="G53" s="26">
        <v>18.055283718573467</v>
      </c>
      <c r="H53" s="26">
        <v>18.777495067316405</v>
      </c>
      <c r="I53" s="27">
        <v>19.528594870009062</v>
      </c>
    </row>
    <row r="54" spans="1:9" s="4" customFormat="1" ht="11.25">
      <c r="A54" s="32"/>
      <c r="B54" s="29"/>
      <c r="C54" s="30"/>
      <c r="D54" s="26"/>
      <c r="E54" s="26"/>
      <c r="F54" s="26"/>
      <c r="G54" s="26"/>
      <c r="H54" s="26"/>
      <c r="I54" s="27"/>
    </row>
    <row r="55" spans="1:9" s="4" customFormat="1" ht="11.25">
      <c r="A55" s="23">
        <v>25</v>
      </c>
      <c r="B55" s="24"/>
      <c r="C55" s="25" t="s">
        <v>6</v>
      </c>
      <c r="D55" s="26">
        <v>16.437373068081548</v>
      </c>
      <c r="E55" s="26">
        <v>17.094867990804811</v>
      </c>
      <c r="F55" s="26">
        <v>17.778662710437004</v>
      </c>
      <c r="G55" s="26">
        <v>18.489809218854486</v>
      </c>
      <c r="H55" s="26">
        <v>19.229401587608667</v>
      </c>
      <c r="I55" s="27">
        <v>19.998577651113013</v>
      </c>
    </row>
    <row r="56" spans="1:9" s="4" customFormat="1" ht="11.25">
      <c r="A56" s="23"/>
      <c r="B56" s="29"/>
      <c r="C56" s="30"/>
      <c r="D56" s="26"/>
      <c r="E56" s="26"/>
      <c r="F56" s="26"/>
      <c r="G56" s="26"/>
      <c r="H56" s="26"/>
      <c r="I56" s="27"/>
    </row>
    <row r="57" spans="1:9" s="4" customFormat="1" ht="11.25">
      <c r="A57" s="23">
        <v>26</v>
      </c>
      <c r="B57" s="24"/>
      <c r="C57" s="25" t="s">
        <v>6</v>
      </c>
      <c r="D57" s="26">
        <v>16.850305454718935</v>
      </c>
      <c r="E57" s="26">
        <v>17.524317672907692</v>
      </c>
      <c r="F57" s="26">
        <v>18.225290379823999</v>
      </c>
      <c r="G57" s="26">
        <v>18.954301995016959</v>
      </c>
      <c r="H57" s="26">
        <v>19.712474074817639</v>
      </c>
      <c r="I57" s="27">
        <v>20.500973037810343</v>
      </c>
    </row>
    <row r="58" spans="1:9" s="4" customFormat="1" ht="11.25">
      <c r="A58" s="33"/>
      <c r="B58" s="29"/>
      <c r="C58" s="30"/>
      <c r="D58" s="26"/>
      <c r="E58" s="26"/>
      <c r="F58" s="26"/>
      <c r="G58" s="26"/>
      <c r="H58" s="26"/>
      <c r="I58" s="27"/>
    </row>
    <row r="59" spans="1:9" s="4" customFormat="1" ht="11.25">
      <c r="A59" s="23">
        <v>27</v>
      </c>
      <c r="B59" s="34"/>
      <c r="C59" s="25" t="s">
        <v>6</v>
      </c>
      <c r="D59" s="26">
        <v>17.276558240925262</v>
      </c>
      <c r="E59" s="26">
        <v>17.967620570562271</v>
      </c>
      <c r="F59" s="26">
        <v>18.686325393384763</v>
      </c>
      <c r="G59" s="26">
        <v>19.433778409120155</v>
      </c>
      <c r="H59" s="26">
        <v>20.211129545484962</v>
      </c>
      <c r="I59" s="27">
        <v>21.019574727304359</v>
      </c>
    </row>
    <row r="60" spans="1:9" s="4" customFormat="1" ht="11.25">
      <c r="A60" s="32"/>
      <c r="B60" s="35"/>
      <c r="C60" s="30"/>
      <c r="D60" s="26"/>
      <c r="E60" s="26"/>
      <c r="F60" s="26"/>
      <c r="G60" s="26"/>
      <c r="H60" s="26"/>
      <c r="I60" s="27"/>
    </row>
    <row r="61" spans="1:9" s="4" customFormat="1" ht="11.25">
      <c r="A61" s="23">
        <v>28</v>
      </c>
      <c r="B61" s="35"/>
      <c r="C61" s="25" t="s">
        <v>6</v>
      </c>
      <c r="D61" s="26">
        <v>17.716131426700535</v>
      </c>
      <c r="E61" s="26">
        <v>18.424776683768556</v>
      </c>
      <c r="F61" s="26">
        <v>19.161767751119299</v>
      </c>
      <c r="G61" s="26">
        <v>19.928238461164071</v>
      </c>
      <c r="H61" s="26">
        <v>20.725367999610633</v>
      </c>
      <c r="I61" s="27">
        <v>21.554382719595058</v>
      </c>
    </row>
    <row r="62" spans="1:9" s="4" customFormat="1" ht="11.25">
      <c r="A62" s="23"/>
      <c r="B62" s="29"/>
      <c r="C62" s="30"/>
      <c r="D62" s="26"/>
      <c r="E62" s="26"/>
      <c r="F62" s="26"/>
      <c r="G62" s="26"/>
      <c r="H62" s="26"/>
      <c r="I62" s="27"/>
    </row>
    <row r="63" spans="1:9" s="4" customFormat="1" ht="11.25">
      <c r="A63" s="23">
        <v>29</v>
      </c>
      <c r="B63" s="35"/>
      <c r="C63" s="25" t="s">
        <v>6</v>
      </c>
      <c r="D63" s="26">
        <v>18.155704612475812</v>
      </c>
      <c r="E63" s="26">
        <v>18.881932796974844</v>
      </c>
      <c r="F63" s="26">
        <v>19.637210108853839</v>
      </c>
      <c r="G63" s="26">
        <v>20.422698513207994</v>
      </c>
      <c r="H63" s="26">
        <v>21.239606453736315</v>
      </c>
      <c r="I63" s="27">
        <v>22.089190711885767</v>
      </c>
    </row>
    <row r="64" spans="1:9" s="4" customFormat="1" ht="11.25">
      <c r="A64" s="32"/>
      <c r="B64" s="29"/>
      <c r="C64" s="30"/>
      <c r="D64" s="26"/>
      <c r="E64" s="26"/>
      <c r="F64" s="26"/>
      <c r="G64" s="26"/>
      <c r="H64" s="26"/>
      <c r="I64" s="27"/>
    </row>
    <row r="65" spans="1:9" s="4" customFormat="1" ht="12" thickBot="1">
      <c r="A65" s="36">
        <v>30</v>
      </c>
      <c r="B65" s="49"/>
      <c r="C65" s="50" t="s">
        <v>6</v>
      </c>
      <c r="D65" s="37">
        <v>18.608598197820037</v>
      </c>
      <c r="E65" s="37">
        <v>19.352942125732838</v>
      </c>
      <c r="F65" s="37">
        <v>20.127059810762152</v>
      </c>
      <c r="G65" s="37">
        <v>20.932142203192637</v>
      </c>
      <c r="H65" s="37">
        <v>21.769427891320344</v>
      </c>
      <c r="I65" s="51">
        <v>22.640205006973158</v>
      </c>
    </row>
    <row r="66" spans="1:9" s="4" customFormat="1" ht="11.25">
      <c r="A66" s="11"/>
      <c r="B66" s="12"/>
      <c r="C66" s="13" t="s">
        <v>6</v>
      </c>
      <c r="D66" s="14" t="s">
        <v>7</v>
      </c>
      <c r="E66" s="15"/>
      <c r="F66" s="16"/>
      <c r="G66" s="16"/>
      <c r="H66" s="17"/>
      <c r="I66" s="18" t="s">
        <v>8</v>
      </c>
    </row>
    <row r="67" spans="1:9" s="4" customFormat="1" ht="12" thickBot="1">
      <c r="A67" s="19" t="s">
        <v>9</v>
      </c>
      <c r="B67" s="20" t="s">
        <v>10</v>
      </c>
      <c r="C67" s="20" t="s">
        <v>11</v>
      </c>
      <c r="D67" s="21" t="s">
        <v>12</v>
      </c>
      <c r="E67" s="21" t="s">
        <v>13</v>
      </c>
      <c r="F67" s="21" t="s">
        <v>14</v>
      </c>
      <c r="G67" s="21" t="s">
        <v>15</v>
      </c>
      <c r="H67" s="22" t="s">
        <v>16</v>
      </c>
      <c r="I67" s="22" t="s">
        <v>17</v>
      </c>
    </row>
    <row r="68" spans="1:9" s="4" customFormat="1" ht="11.25">
      <c r="A68" s="44">
        <v>31</v>
      </c>
      <c r="B68" s="54" t="s">
        <v>20</v>
      </c>
      <c r="C68" s="46" t="s">
        <v>6</v>
      </c>
      <c r="D68" s="47">
        <v>19.074812182733211</v>
      </c>
      <c r="E68" s="47">
        <v>19.837804670042541</v>
      </c>
      <c r="F68" s="47">
        <v>20.631316856844244</v>
      </c>
      <c r="G68" s="47">
        <v>21.456569531118014</v>
      </c>
      <c r="H68" s="47">
        <v>22.314832312362736</v>
      </c>
      <c r="I68" s="48">
        <v>23.207425604857246</v>
      </c>
    </row>
    <row r="69" spans="1:9" s="4" customFormat="1" ht="11.25">
      <c r="A69" s="23"/>
      <c r="B69" s="29" t="s">
        <v>21</v>
      </c>
      <c r="C69" s="30"/>
      <c r="D69" s="26"/>
      <c r="E69" s="26"/>
      <c r="F69" s="26"/>
      <c r="G69" s="26"/>
      <c r="H69" s="26"/>
      <c r="I69" s="26"/>
    </row>
    <row r="70" spans="1:9" s="4" customFormat="1" ht="11.25">
      <c r="A70" s="23"/>
      <c r="B70" s="29" t="s">
        <v>22</v>
      </c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/>
      <c r="B71" s="29"/>
      <c r="C71" s="30"/>
      <c r="D71" s="26"/>
      <c r="E71" s="26"/>
      <c r="F71" s="26"/>
      <c r="G71" s="26"/>
      <c r="H71" s="26"/>
      <c r="I71" s="26"/>
    </row>
    <row r="72" spans="1:9" s="4" customFormat="1" ht="11.25">
      <c r="A72" s="23">
        <v>32</v>
      </c>
      <c r="B72" s="29" t="s">
        <v>23</v>
      </c>
      <c r="C72" s="25" t="s">
        <v>6</v>
      </c>
      <c r="D72" s="26">
        <v>19.554346567215322</v>
      </c>
      <c r="E72" s="26">
        <v>20.336520429903935</v>
      </c>
      <c r="F72" s="26">
        <v>21.149981247100094</v>
      </c>
      <c r="G72" s="26">
        <v>21.9959804969841</v>
      </c>
      <c r="H72" s="26">
        <v>22.875819716863464</v>
      </c>
      <c r="I72" s="26">
        <v>23.790852505538005</v>
      </c>
    </row>
    <row r="73" spans="1:9" s="4" customFormat="1" ht="11.25">
      <c r="A73" s="23"/>
      <c r="B73" s="29" t="s">
        <v>24</v>
      </c>
      <c r="C73" s="30"/>
      <c r="D73" s="26"/>
      <c r="E73" s="26"/>
      <c r="F73" s="26"/>
      <c r="G73" s="26"/>
      <c r="H73" s="26"/>
      <c r="I73" s="26"/>
    </row>
    <row r="74" spans="1:9" s="4" customFormat="1" ht="11.25">
      <c r="A74" s="32"/>
      <c r="B74" s="29"/>
      <c r="C74" s="30"/>
      <c r="D74" s="26"/>
      <c r="E74" s="26"/>
      <c r="F74" s="26"/>
      <c r="G74" s="26"/>
      <c r="H74" s="26"/>
      <c r="I74" s="26"/>
    </row>
    <row r="75" spans="1:9" s="4" customFormat="1" ht="11.25">
      <c r="A75" s="23">
        <v>33</v>
      </c>
      <c r="B75" s="35"/>
      <c r="C75" s="25" t="s">
        <v>6</v>
      </c>
      <c r="D75" s="26">
        <v>20.047201351266391</v>
      </c>
      <c r="E75" s="26">
        <v>20.849089405317049</v>
      </c>
      <c r="F75" s="26">
        <v>21.68305298152973</v>
      </c>
      <c r="G75" s="26">
        <v>22.550375100790919</v>
      </c>
      <c r="H75" s="26">
        <v>23.452390104822555</v>
      </c>
      <c r="I75" s="26">
        <v>24.390485709015458</v>
      </c>
    </row>
    <row r="76" spans="1:9" s="4" customFormat="1" ht="11.25">
      <c r="A76" s="32"/>
      <c r="B76" s="29"/>
      <c r="C76" s="30"/>
      <c r="D76" s="26"/>
      <c r="E76" s="26"/>
      <c r="F76" s="26"/>
      <c r="G76" s="26"/>
      <c r="H76" s="26"/>
      <c r="I76" s="26"/>
    </row>
    <row r="77" spans="1:9" s="4" customFormat="1" ht="11.25">
      <c r="A77" s="23">
        <v>34</v>
      </c>
      <c r="B77" s="35"/>
      <c r="C77" s="25" t="s">
        <v>6</v>
      </c>
      <c r="D77" s="26">
        <v>20.54005613531746</v>
      </c>
      <c r="E77" s="26">
        <v>21.361658380730159</v>
      </c>
      <c r="F77" s="26">
        <v>22.216124715959367</v>
      </c>
      <c r="G77" s="26">
        <v>23.104769704597743</v>
      </c>
      <c r="H77" s="26">
        <v>24.028960492781653</v>
      </c>
      <c r="I77" s="26">
        <v>24.990118912492921</v>
      </c>
    </row>
    <row r="78" spans="1:9" s="4" customFormat="1" ht="11.25">
      <c r="A78" s="23"/>
      <c r="B78" s="24"/>
      <c r="C78" s="25"/>
      <c r="D78" s="26"/>
      <c r="E78" s="26"/>
      <c r="F78" s="26"/>
      <c r="G78" s="26"/>
      <c r="H78" s="26"/>
      <c r="I78" s="26"/>
    </row>
    <row r="79" spans="1:9" s="4" customFormat="1" ht="11.25">
      <c r="A79" s="23">
        <v>35</v>
      </c>
      <c r="B79" s="24" t="s">
        <v>25</v>
      </c>
      <c r="C79" s="25" t="s">
        <v>6</v>
      </c>
      <c r="D79" s="26">
        <v>21.046231318937483</v>
      </c>
      <c r="E79" s="26">
        <v>21.888080571694982</v>
      </c>
      <c r="F79" s="26">
        <v>22.76360379456278</v>
      </c>
      <c r="G79" s="26">
        <v>23.674147946345293</v>
      </c>
      <c r="H79" s="26">
        <v>24.621113864199106</v>
      </c>
      <c r="I79" s="26">
        <v>25.60595841876707</v>
      </c>
    </row>
    <row r="80" spans="1:9" s="4" customFormat="1" ht="11.25">
      <c r="A80" s="23"/>
      <c r="B80" s="24" t="s">
        <v>26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24" t="s">
        <v>27</v>
      </c>
      <c r="C81" s="30"/>
      <c r="D81" s="26"/>
      <c r="E81" s="26"/>
      <c r="F81" s="26"/>
      <c r="G81" s="26"/>
      <c r="H81" s="26"/>
      <c r="I81" s="26"/>
    </row>
    <row r="82" spans="1:9" s="4" customFormat="1" ht="11.25">
      <c r="A82" s="32"/>
      <c r="B82" s="29"/>
      <c r="C82" s="30"/>
      <c r="D82" s="26"/>
      <c r="E82" s="26"/>
      <c r="F82" s="26"/>
      <c r="G82" s="26"/>
      <c r="H82" s="26"/>
      <c r="I82" s="26"/>
    </row>
    <row r="83" spans="1:9" s="4" customFormat="1" ht="11.25">
      <c r="A83" s="23">
        <v>36</v>
      </c>
      <c r="B83" s="24"/>
      <c r="C83" s="25" t="s">
        <v>6</v>
      </c>
      <c r="D83" s="26">
        <v>21.592367701264333</v>
      </c>
      <c r="E83" s="26">
        <v>22.456062409314907</v>
      </c>
      <c r="F83" s="26">
        <v>23.354304905687503</v>
      </c>
      <c r="G83" s="26">
        <v>24.288477101915003</v>
      </c>
      <c r="H83" s="26">
        <v>25.260016185991603</v>
      </c>
      <c r="I83" s="26">
        <v>26.270416833431266</v>
      </c>
    </row>
    <row r="84" spans="1:9" s="4" customFormat="1" ht="11.25">
      <c r="A84" s="32"/>
      <c r="B84" s="29"/>
      <c r="C84" s="30"/>
      <c r="D84" s="26"/>
      <c r="E84" s="26"/>
      <c r="F84" s="26"/>
      <c r="G84" s="26"/>
      <c r="H84" s="26"/>
      <c r="I84" s="26"/>
    </row>
    <row r="85" spans="1:9" s="4" customFormat="1" ht="11.25">
      <c r="A85" s="23">
        <v>37</v>
      </c>
      <c r="B85" s="29" t="s">
        <v>28</v>
      </c>
      <c r="C85" s="25" t="s">
        <v>6</v>
      </c>
      <c r="D85" s="26">
        <v>22.111863284453303</v>
      </c>
      <c r="E85" s="26">
        <v>22.996337815831435</v>
      </c>
      <c r="F85" s="26">
        <v>23.916191328464691</v>
      </c>
      <c r="G85" s="26">
        <v>24.87283898160328</v>
      </c>
      <c r="H85" s="26">
        <v>25.867752540867411</v>
      </c>
      <c r="I85" s="26">
        <v>26.902462642502108</v>
      </c>
    </row>
    <row r="86" spans="1:9" s="4" customFormat="1" ht="11.25">
      <c r="A86" s="32"/>
      <c r="B86" s="24" t="s">
        <v>29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B87" s="29" t="s">
        <v>30</v>
      </c>
      <c r="C87" s="30"/>
      <c r="D87" s="26"/>
      <c r="E87" s="26"/>
      <c r="F87" s="26"/>
      <c r="G87" s="26"/>
      <c r="H87" s="26"/>
      <c r="I87" s="26"/>
    </row>
    <row r="88" spans="1:9" s="4" customFormat="1" ht="11.25">
      <c r="A88" s="32"/>
      <c r="B88" s="29" t="s">
        <v>31</v>
      </c>
      <c r="C88" s="30"/>
      <c r="D88" s="26"/>
      <c r="E88" s="26"/>
      <c r="F88" s="26"/>
      <c r="G88" s="26"/>
      <c r="H88" s="26"/>
      <c r="I88" s="26"/>
    </row>
    <row r="89" spans="1:9" s="4" customFormat="1" ht="11.25">
      <c r="A89" s="32"/>
      <c r="B89" s="29" t="s">
        <v>32</v>
      </c>
      <c r="C89" s="30"/>
      <c r="D89" s="26"/>
      <c r="E89" s="26"/>
      <c r="F89" s="26"/>
      <c r="G89" s="26"/>
      <c r="H89" s="26"/>
      <c r="I89" s="26"/>
    </row>
    <row r="90" spans="1:9" s="4" customFormat="1" ht="11.25">
      <c r="A90" s="32"/>
      <c r="B90" s="29" t="s">
        <v>33</v>
      </c>
      <c r="C90" s="30"/>
      <c r="D90" s="26"/>
      <c r="E90" s="26"/>
      <c r="F90" s="26"/>
      <c r="G90" s="26"/>
      <c r="H90" s="26"/>
      <c r="I90" s="26"/>
    </row>
    <row r="91" spans="1:9" s="4" customFormat="1" ht="11.25">
      <c r="A91" s="32"/>
      <c r="B91" s="29"/>
      <c r="C91" s="30"/>
      <c r="D91" s="26"/>
      <c r="E91" s="26"/>
      <c r="F91" s="26"/>
      <c r="G91" s="26"/>
      <c r="H91" s="26"/>
      <c r="I91" s="26"/>
    </row>
    <row r="92" spans="1:9" s="4" customFormat="1" ht="11.25">
      <c r="A92" s="23">
        <v>38</v>
      </c>
      <c r="B92" s="24" t="s">
        <v>34</v>
      </c>
      <c r="C92" s="25" t="s">
        <v>6</v>
      </c>
      <c r="D92" s="26">
        <v>22.657999666780164</v>
      </c>
      <c r="E92" s="26">
        <v>23.564319653451371</v>
      </c>
      <c r="F92" s="26">
        <v>24.506892439589425</v>
      </c>
      <c r="G92" s="26">
        <v>25.487168137173004</v>
      </c>
      <c r="H92" s="26">
        <v>26.506654862659925</v>
      </c>
      <c r="I92" s="26">
        <v>27.566921057166322</v>
      </c>
    </row>
    <row r="93" spans="1:9" s="4" customFormat="1" ht="11.25">
      <c r="A93" s="23"/>
      <c r="B93" s="29"/>
      <c r="C93" s="25"/>
      <c r="D93" s="26"/>
      <c r="E93" s="26"/>
      <c r="F93" s="26"/>
      <c r="G93" s="26"/>
      <c r="H93" s="26"/>
      <c r="I93" s="26"/>
    </row>
    <row r="94" spans="1:9" s="4" customFormat="1" ht="11.25">
      <c r="A94" s="23">
        <v>39</v>
      </c>
      <c r="B94" s="24" t="s">
        <v>35</v>
      </c>
      <c r="C94" s="25" t="s">
        <v>6</v>
      </c>
      <c r="D94" s="26">
        <v>23.230776848244915</v>
      </c>
      <c r="E94" s="26">
        <v>24.160007922174714</v>
      </c>
      <c r="F94" s="26">
        <v>25.126408239061703</v>
      </c>
      <c r="G94" s="26">
        <v>26.131464568624171</v>
      </c>
      <c r="H94" s="26">
        <v>27.176723151369139</v>
      </c>
      <c r="I94" s="26">
        <v>28.263792077423904</v>
      </c>
    </row>
    <row r="95" spans="1:9" s="4" customFormat="1" ht="11.25">
      <c r="A95" s="32"/>
      <c r="B95" s="29" t="s">
        <v>36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4" t="s">
        <v>37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4" t="s">
        <v>38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39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9" t="s">
        <v>40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 t="s">
        <v>41</v>
      </c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32"/>
      <c r="B101" s="29"/>
      <c r="C101" s="30"/>
      <c r="D101" s="26"/>
      <c r="E101" s="26"/>
      <c r="F101" s="26"/>
      <c r="G101" s="26"/>
      <c r="H101" s="26"/>
      <c r="I101" s="26"/>
    </row>
    <row r="102" spans="1:9" s="4" customFormat="1" ht="11.25">
      <c r="A102" s="23">
        <v>40</v>
      </c>
      <c r="B102" s="29" t="s">
        <v>42</v>
      </c>
      <c r="C102" s="25" t="s">
        <v>6</v>
      </c>
      <c r="D102" s="26">
        <v>23.816874429278617</v>
      </c>
      <c r="E102" s="26">
        <v>24.769549406449762</v>
      </c>
      <c r="F102" s="26">
        <v>25.760331382707754</v>
      </c>
      <c r="G102" s="26">
        <v>26.790744638016065</v>
      </c>
      <c r="H102" s="26">
        <v>27.862374423536707</v>
      </c>
      <c r="I102" s="26">
        <v>28.976869400478176</v>
      </c>
    </row>
    <row r="103" spans="1:9" s="4" customFormat="1" ht="11.25">
      <c r="A103" s="23"/>
      <c r="B103" s="29"/>
      <c r="C103" s="30"/>
      <c r="D103" s="26"/>
      <c r="E103" s="26"/>
      <c r="F103" s="26"/>
      <c r="G103" s="26"/>
      <c r="H103" s="26"/>
      <c r="I103" s="26"/>
    </row>
    <row r="104" spans="1:9" s="4" customFormat="1" ht="11.25">
      <c r="A104" s="23">
        <v>41</v>
      </c>
      <c r="B104" s="29" t="s">
        <v>43</v>
      </c>
      <c r="C104" s="25" t="s">
        <v>6</v>
      </c>
      <c r="D104" s="26">
        <v>24.416292409881262</v>
      </c>
      <c r="E104" s="26">
        <v>25.392944106276513</v>
      </c>
      <c r="F104" s="26">
        <v>26.408661870527574</v>
      </c>
      <c r="G104" s="26">
        <v>27.465008345348679</v>
      </c>
      <c r="H104" s="26">
        <v>28.563608679162627</v>
      </c>
      <c r="I104" s="26">
        <v>29.706153026329133</v>
      </c>
    </row>
    <row r="105" spans="1:9" s="4" customFormat="1" ht="11.25">
      <c r="A105" s="23"/>
      <c r="B105" s="29"/>
      <c r="C105" s="30"/>
      <c r="D105" s="26"/>
      <c r="E105" s="26"/>
      <c r="F105" s="26"/>
      <c r="G105" s="26"/>
      <c r="H105" s="26"/>
      <c r="I105" s="26"/>
    </row>
    <row r="106" spans="1:9" s="4" customFormat="1" ht="11.25">
      <c r="A106" s="23">
        <v>42</v>
      </c>
      <c r="B106" s="29" t="s">
        <v>44</v>
      </c>
      <c r="C106" s="25" t="s">
        <v>6</v>
      </c>
      <c r="D106" s="26">
        <v>25.029030790052865</v>
      </c>
      <c r="E106" s="26">
        <v>26.03019202165498</v>
      </c>
      <c r="F106" s="26">
        <v>27.07139970252118</v>
      </c>
      <c r="G106" s="26">
        <v>28.15425569062203</v>
      </c>
      <c r="H106" s="26">
        <v>29.280425918246912</v>
      </c>
      <c r="I106" s="26">
        <v>30.451642954976791</v>
      </c>
    </row>
    <row r="107" spans="1:9" s="4" customFormat="1" ht="11.25">
      <c r="A107" s="23"/>
      <c r="B107" s="29" t="s">
        <v>45</v>
      </c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/>
      <c r="B108" s="24" t="s">
        <v>46</v>
      </c>
      <c r="C108" s="30"/>
      <c r="D108" s="26"/>
      <c r="E108" s="26"/>
      <c r="F108" s="26"/>
      <c r="G108" s="26"/>
      <c r="H108" s="26"/>
      <c r="I108" s="26"/>
    </row>
    <row r="109" spans="1:9" s="4" customFormat="1" ht="11.25">
      <c r="A109" s="23"/>
      <c r="B109" s="24"/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23">
        <v>43</v>
      </c>
      <c r="B110" s="29" t="s">
        <v>47</v>
      </c>
      <c r="C110" s="25" t="s">
        <v>6</v>
      </c>
      <c r="D110" s="26">
        <v>25.655089569793407</v>
      </c>
      <c r="E110" s="26">
        <v>26.681293152585145</v>
      </c>
      <c r="F110" s="26">
        <v>27.748544878688552</v>
      </c>
      <c r="G110" s="26">
        <v>28.858486673836094</v>
      </c>
      <c r="H110" s="26">
        <v>30.012826140789539</v>
      </c>
      <c r="I110" s="26">
        <v>31.21333918642112</v>
      </c>
    </row>
    <row r="111" spans="1:9" s="4" customFormat="1" ht="11.25">
      <c r="A111" s="32"/>
      <c r="B111" s="29" t="s">
        <v>48</v>
      </c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32"/>
      <c r="B112" s="24" t="s">
        <v>49</v>
      </c>
      <c r="C112" s="30"/>
      <c r="D112" s="26"/>
      <c r="E112" s="26"/>
      <c r="F112" s="26"/>
      <c r="G112" s="26"/>
      <c r="H112" s="26"/>
      <c r="I112" s="26"/>
    </row>
    <row r="113" spans="1:9" s="4" customFormat="1" ht="11.25">
      <c r="A113" s="23"/>
      <c r="B113" s="29"/>
      <c r="C113" s="30"/>
      <c r="D113" s="26"/>
      <c r="E113" s="26"/>
      <c r="F113" s="26"/>
      <c r="G113" s="26"/>
      <c r="H113" s="26"/>
      <c r="I113" s="26"/>
    </row>
    <row r="114" spans="1:9" s="4" customFormat="1" ht="11.25">
      <c r="A114" s="23">
        <v>44</v>
      </c>
      <c r="B114" s="24" t="s">
        <v>50</v>
      </c>
      <c r="C114" s="25" t="s">
        <v>6</v>
      </c>
      <c r="D114" s="26">
        <v>26.294468749102897</v>
      </c>
      <c r="E114" s="26">
        <v>27.346247499067015</v>
      </c>
      <c r="F114" s="26">
        <v>28.440097399029696</v>
      </c>
      <c r="G114" s="26">
        <v>29.577701294990884</v>
      </c>
      <c r="H114" s="26">
        <v>30.76080934679052</v>
      </c>
      <c r="I114" s="26">
        <v>31.991241720662142</v>
      </c>
    </row>
    <row r="115" spans="1:9" s="4" customFormat="1" ht="11.25">
      <c r="A115" s="23"/>
      <c r="B115" s="29"/>
      <c r="C115" s="25"/>
      <c r="D115" s="26"/>
      <c r="E115" s="26"/>
      <c r="F115" s="26"/>
      <c r="G115" s="26"/>
      <c r="H115" s="26"/>
      <c r="I115" s="26"/>
    </row>
    <row r="116" spans="1:9" s="4" customFormat="1" ht="11.25">
      <c r="A116" s="23">
        <v>45</v>
      </c>
      <c r="B116" s="29"/>
      <c r="C116" s="25" t="s">
        <v>6</v>
      </c>
      <c r="D116" s="26">
        <v>26.951830467830469</v>
      </c>
      <c r="E116" s="26">
        <v>28.029903686543687</v>
      </c>
      <c r="F116" s="26">
        <v>29.151099834005436</v>
      </c>
      <c r="G116" s="26">
        <v>30.317143827365655</v>
      </c>
      <c r="H116" s="26">
        <v>31.529829580460284</v>
      </c>
      <c r="I116" s="26">
        <v>32.791022763678697</v>
      </c>
    </row>
    <row r="117" spans="1:9" s="4" customFormat="1" ht="11.25">
      <c r="A117" s="23"/>
      <c r="B117" s="35"/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>
        <v>46</v>
      </c>
      <c r="B118" s="24" t="s">
        <v>51</v>
      </c>
      <c r="C118" s="25" t="s">
        <v>6</v>
      </c>
      <c r="D118" s="26">
        <v>27.613188306428729</v>
      </c>
      <c r="E118" s="26">
        <v>28.71771583868588</v>
      </c>
      <c r="F118" s="26">
        <v>29.866424472233316</v>
      </c>
      <c r="G118" s="26">
        <v>31.06108145112265</v>
      </c>
      <c r="H118" s="26">
        <v>32.303524709167554</v>
      </c>
      <c r="I118" s="26">
        <v>33.595665697534258</v>
      </c>
    </row>
    <row r="119" spans="1:9" s="4" customFormat="1" ht="11.25">
      <c r="A119" s="23"/>
      <c r="B119" s="24" t="s">
        <v>52</v>
      </c>
      <c r="C119" s="30"/>
      <c r="D119" s="26"/>
      <c r="E119" s="26"/>
      <c r="F119" s="26"/>
      <c r="G119" s="26"/>
      <c r="H119" s="26"/>
      <c r="I119" s="26"/>
    </row>
    <row r="120" spans="1:9" s="4" customFormat="1" ht="11.25">
      <c r="A120" s="23"/>
      <c r="B120" s="25" t="s">
        <v>53</v>
      </c>
      <c r="C120" s="30"/>
      <c r="D120" s="26"/>
      <c r="E120" s="26"/>
      <c r="F120" s="26"/>
      <c r="G120" s="26"/>
      <c r="H120" s="26"/>
      <c r="I120" s="26"/>
    </row>
    <row r="121" spans="1:9" s="4" customFormat="1" ht="11.25">
      <c r="A121" s="23"/>
      <c r="B121" s="25"/>
      <c r="C121" s="30"/>
      <c r="D121" s="26"/>
      <c r="E121" s="26"/>
      <c r="F121" s="26"/>
      <c r="G121" s="26"/>
      <c r="H121" s="26"/>
      <c r="I121" s="26"/>
    </row>
    <row r="122" spans="1:9" s="4" customFormat="1" ht="11.25">
      <c r="A122" s="23">
        <v>47</v>
      </c>
      <c r="B122" s="52" t="s">
        <v>54</v>
      </c>
      <c r="C122" s="24" t="s">
        <v>6</v>
      </c>
      <c r="D122" s="26">
        <v>28.332489883151908</v>
      </c>
      <c r="E122" s="26">
        <v>29.465789478477983</v>
      </c>
      <c r="F122" s="26">
        <v>30.644421057617105</v>
      </c>
      <c r="G122" s="26">
        <v>31.870197899921791</v>
      </c>
      <c r="H122" s="26">
        <v>33.145005815918665</v>
      </c>
      <c r="I122" s="26">
        <v>34.47080604855541</v>
      </c>
    </row>
    <row r="123" spans="1:9" s="4" customFormat="1" ht="11.25">
      <c r="A123" s="32"/>
      <c r="B123" s="30"/>
      <c r="C123" s="29"/>
      <c r="D123" s="26"/>
      <c r="E123" s="26"/>
      <c r="F123" s="26"/>
      <c r="G123" s="26"/>
      <c r="H123" s="26"/>
      <c r="I123" s="26"/>
    </row>
    <row r="124" spans="1:9" s="4" customFormat="1" ht="11.25">
      <c r="A124" s="23">
        <v>48</v>
      </c>
      <c r="B124" s="25" t="s">
        <v>55</v>
      </c>
      <c r="C124" s="24" t="s">
        <v>6</v>
      </c>
      <c r="D124" s="26">
        <v>29.025150660737189</v>
      </c>
      <c r="E124" s="26">
        <v>30.18615668716668</v>
      </c>
      <c r="F124" s="26">
        <v>31.393602954653346</v>
      </c>
      <c r="G124" s="26">
        <v>32.649347072839483</v>
      </c>
      <c r="H124" s="26">
        <v>33.955320955753066</v>
      </c>
      <c r="I124" s="26">
        <v>35.31353379398319</v>
      </c>
    </row>
    <row r="125" spans="1:9" s="4" customFormat="1" ht="11.25">
      <c r="A125" s="23"/>
      <c r="B125" s="25" t="s">
        <v>56</v>
      </c>
      <c r="C125" s="24"/>
      <c r="D125" s="26"/>
      <c r="E125" s="26"/>
      <c r="F125" s="26"/>
      <c r="G125" s="26"/>
      <c r="H125" s="26"/>
      <c r="I125" s="26"/>
    </row>
    <row r="126" spans="1:9" s="4" customFormat="1" ht="11.25">
      <c r="A126" s="23"/>
      <c r="B126" s="25"/>
      <c r="C126" s="24"/>
      <c r="D126" s="26"/>
      <c r="E126" s="26"/>
      <c r="F126" s="26"/>
      <c r="G126" s="26"/>
      <c r="H126" s="26"/>
      <c r="I126" s="26"/>
    </row>
    <row r="127" spans="1:9" s="4" customFormat="1" ht="11.25">
      <c r="A127" s="23">
        <v>49</v>
      </c>
      <c r="B127" s="38"/>
      <c r="C127" s="24" t="s">
        <v>6</v>
      </c>
      <c r="D127" s="26">
        <v>29.757772637029316</v>
      </c>
      <c r="E127" s="26">
        <v>30.948083542510489</v>
      </c>
      <c r="F127" s="26">
        <v>32.186006884210911</v>
      </c>
      <c r="G127" s="26">
        <v>33.473447159579351</v>
      </c>
      <c r="H127" s="26">
        <v>34.812385045962529</v>
      </c>
      <c r="I127" s="26">
        <v>36.204880447801031</v>
      </c>
    </row>
    <row r="128" spans="1:9" s="4" customFormat="1" ht="11.25">
      <c r="A128" s="23"/>
      <c r="B128" s="30"/>
      <c r="C128" s="29"/>
      <c r="D128" s="26"/>
      <c r="E128" s="26"/>
      <c r="F128" s="26"/>
      <c r="G128" s="26"/>
      <c r="H128" s="26"/>
      <c r="I128" s="26"/>
    </row>
    <row r="129" spans="1:9" s="4" customFormat="1" ht="11.25">
      <c r="A129" s="23">
        <v>50</v>
      </c>
      <c r="B129" s="30"/>
      <c r="C129" s="24" t="s">
        <v>6</v>
      </c>
      <c r="D129" s="26">
        <v>30.490394613321453</v>
      </c>
      <c r="E129" s="26">
        <v>31.710010397854312</v>
      </c>
      <c r="F129" s="26">
        <v>32.978410813768484</v>
      </c>
      <c r="G129" s="26">
        <v>34.297547246319226</v>
      </c>
      <c r="H129" s="26">
        <v>35.669449136171998</v>
      </c>
      <c r="I129" s="26">
        <v>37.096227101618879</v>
      </c>
    </row>
    <row r="130" spans="1:9" s="4" customFormat="1" ht="11.25">
      <c r="A130" s="32"/>
      <c r="B130" s="30"/>
      <c r="C130" s="29"/>
      <c r="D130" s="26"/>
      <c r="E130" s="26"/>
      <c r="F130" s="26"/>
      <c r="G130" s="26"/>
      <c r="H130" s="26"/>
      <c r="I130" s="26"/>
    </row>
    <row r="131" spans="1:9" s="4" customFormat="1" ht="11.25">
      <c r="A131" s="23">
        <v>51</v>
      </c>
      <c r="B131" s="25"/>
      <c r="C131" s="24" t="s">
        <v>6</v>
      </c>
      <c r="D131" s="26">
        <v>31.249657388751469</v>
      </c>
      <c r="E131" s="26">
        <v>32.499643684301532</v>
      </c>
      <c r="F131" s="26">
        <v>33.799629431673594</v>
      </c>
      <c r="G131" s="26">
        <v>35.151614608940541</v>
      </c>
      <c r="H131" s="26">
        <v>36.557679193298164</v>
      </c>
      <c r="I131" s="26">
        <v>38.019986361030092</v>
      </c>
    </row>
    <row r="132" spans="1:9" s="4" customFormat="1" ht="12" thickBot="1">
      <c r="A132" s="36"/>
      <c r="B132" s="55"/>
      <c r="C132" s="39"/>
      <c r="D132" s="37"/>
      <c r="E132" s="37"/>
      <c r="F132" s="37"/>
      <c r="G132" s="37"/>
      <c r="H132" s="37"/>
      <c r="I132" s="37"/>
    </row>
    <row r="133" spans="1:9" s="4" customFormat="1" ht="11.25">
      <c r="A133" s="11"/>
      <c r="B133" s="12"/>
      <c r="C133" s="13" t="s">
        <v>6</v>
      </c>
      <c r="D133" s="14" t="s">
        <v>7</v>
      </c>
      <c r="E133" s="15"/>
      <c r="F133" s="16"/>
      <c r="G133" s="16"/>
      <c r="H133" s="17"/>
      <c r="I133" s="18" t="s">
        <v>8</v>
      </c>
    </row>
    <row r="134" spans="1:9" s="4" customFormat="1" ht="12" thickBot="1">
      <c r="A134" s="19" t="s">
        <v>9</v>
      </c>
      <c r="B134" s="20" t="s">
        <v>10</v>
      </c>
      <c r="C134" s="20" t="s">
        <v>11</v>
      </c>
      <c r="D134" s="21" t="s">
        <v>12</v>
      </c>
      <c r="E134" s="21" t="s">
        <v>13</v>
      </c>
      <c r="F134" s="21" t="s">
        <v>14</v>
      </c>
      <c r="G134" s="21" t="s">
        <v>15</v>
      </c>
      <c r="H134" s="22" t="s">
        <v>16</v>
      </c>
      <c r="I134" s="22" t="s">
        <v>17</v>
      </c>
    </row>
    <row r="135" spans="1:9" s="4" customFormat="1" ht="11.25">
      <c r="A135" s="44">
        <v>52</v>
      </c>
      <c r="B135" s="28" t="s">
        <v>57</v>
      </c>
      <c r="C135" s="45" t="s">
        <v>6</v>
      </c>
      <c r="D135" s="43">
        <v>32.048881362888338</v>
      </c>
      <c r="E135" s="47">
        <v>33.330836617403875</v>
      </c>
      <c r="F135" s="43">
        <v>34.664070082100032</v>
      </c>
      <c r="G135" s="47">
        <v>36.050632885384033</v>
      </c>
      <c r="H135" s="47">
        <v>37.492658200799397</v>
      </c>
      <c r="I135" s="47">
        <v>38.992364528831374</v>
      </c>
    </row>
    <row r="136" spans="1:9" s="4" customFormat="1" ht="11.25">
      <c r="A136" s="23"/>
      <c r="B136" s="28"/>
      <c r="C136" s="29"/>
      <c r="D136" s="43"/>
      <c r="E136" s="26"/>
      <c r="F136" s="43"/>
      <c r="G136" s="26"/>
      <c r="H136" s="26"/>
      <c r="I136" s="26"/>
    </row>
    <row r="137" spans="1:9" s="4" customFormat="1" ht="11.25">
      <c r="A137" s="23">
        <v>53</v>
      </c>
      <c r="B137" s="42"/>
      <c r="C137" s="24" t="s">
        <v>6</v>
      </c>
      <c r="D137" s="43">
        <v>32.848105337025203</v>
      </c>
      <c r="E137" s="26">
        <v>34.162029550506212</v>
      </c>
      <c r="F137" s="43">
        <v>35.528510732526463</v>
      </c>
      <c r="G137" s="26">
        <v>36.949651161827525</v>
      </c>
      <c r="H137" s="26">
        <v>38.427637208300631</v>
      </c>
      <c r="I137" s="26">
        <v>39.964742696632655</v>
      </c>
    </row>
    <row r="138" spans="1:9" s="4" customFormat="1" ht="11.25">
      <c r="A138" s="23"/>
      <c r="B138" s="28"/>
      <c r="C138" s="29"/>
      <c r="D138" s="43"/>
      <c r="E138" s="26"/>
      <c r="F138" s="43"/>
      <c r="G138" s="26"/>
      <c r="H138" s="26"/>
      <c r="I138" s="26"/>
    </row>
    <row r="139" spans="1:9" s="4" customFormat="1" ht="11.25">
      <c r="A139" s="23">
        <v>54</v>
      </c>
      <c r="B139" s="28"/>
      <c r="C139" s="24" t="s">
        <v>6</v>
      </c>
      <c r="D139" s="43">
        <v>33.660649710731015</v>
      </c>
      <c r="E139" s="26">
        <v>35.007075699160254</v>
      </c>
      <c r="F139" s="43">
        <v>36.407358727126663</v>
      </c>
      <c r="G139" s="26">
        <v>37.863653076211733</v>
      </c>
      <c r="H139" s="26">
        <v>39.378199199260202</v>
      </c>
      <c r="I139" s="26">
        <v>40.953327167230611</v>
      </c>
    </row>
    <row r="140" spans="1:9" s="52" customFormat="1" ht="11.25">
      <c r="A140" s="23"/>
      <c r="B140" s="28"/>
      <c r="C140" s="29"/>
      <c r="D140" s="43"/>
      <c r="E140" s="26"/>
      <c r="F140" s="43"/>
      <c r="G140" s="26"/>
      <c r="H140" s="26"/>
      <c r="I140" s="26"/>
    </row>
    <row r="141" spans="1:9" s="4" customFormat="1" ht="11.25">
      <c r="A141" s="23">
        <v>55</v>
      </c>
      <c r="B141" s="28"/>
      <c r="C141" s="24" t="s">
        <v>6</v>
      </c>
      <c r="D141" s="43">
        <v>34.499834883574721</v>
      </c>
      <c r="E141" s="26">
        <v>35.879828278917714</v>
      </c>
      <c r="F141" s="43">
        <v>37.315021410074422</v>
      </c>
      <c r="G141" s="26">
        <v>38.807622266477402</v>
      </c>
      <c r="H141" s="26">
        <v>40.359927157136497</v>
      </c>
      <c r="I141" s="26">
        <v>41.974324243421961</v>
      </c>
    </row>
    <row r="142" spans="1:9" s="4" customFormat="1" ht="11.25">
      <c r="A142" s="23"/>
      <c r="B142" s="28"/>
      <c r="C142" s="29"/>
      <c r="D142" s="43"/>
      <c r="E142" s="26"/>
      <c r="F142" s="43"/>
      <c r="G142" s="26"/>
      <c r="H142" s="26"/>
      <c r="I142" s="26"/>
    </row>
    <row r="143" spans="1:9" s="4" customFormat="1" ht="11.25">
      <c r="A143" s="23">
        <v>56</v>
      </c>
      <c r="B143" s="42"/>
      <c r="C143" s="24" t="s">
        <v>6</v>
      </c>
      <c r="D143" s="43">
        <v>35.378981255125275</v>
      </c>
      <c r="E143" s="26">
        <v>36.79414050533029</v>
      </c>
      <c r="F143" s="43">
        <v>38.265906125543502</v>
      </c>
      <c r="G143" s="26">
        <v>39.796542370565241</v>
      </c>
      <c r="H143" s="26">
        <v>41.388404065387853</v>
      </c>
      <c r="I143" s="26">
        <v>43.043940228003372</v>
      </c>
    </row>
    <row r="144" spans="1:9" s="4" customFormat="1" ht="11.25">
      <c r="A144" s="32"/>
      <c r="B144" s="28"/>
      <c r="C144" s="29"/>
      <c r="D144" s="43"/>
      <c r="E144" s="26"/>
      <c r="F144" s="43"/>
      <c r="G144" s="26"/>
      <c r="H144" s="26"/>
      <c r="I144" s="26"/>
    </row>
    <row r="145" spans="1:9" s="4" customFormat="1" ht="11.25">
      <c r="A145" s="23">
        <v>57</v>
      </c>
      <c r="B145" s="42"/>
      <c r="C145" s="24" t="s">
        <v>6</v>
      </c>
      <c r="D145" s="43">
        <v>36.258127626675837</v>
      </c>
      <c r="E145" s="26">
        <v>37.708452731742874</v>
      </c>
      <c r="F145" s="43">
        <v>39.216790841012589</v>
      </c>
      <c r="G145" s="26">
        <v>40.785462474653094</v>
      </c>
      <c r="H145" s="26">
        <v>42.416880973639216</v>
      </c>
      <c r="I145" s="26">
        <v>44.11355621258479</v>
      </c>
    </row>
    <row r="146" spans="1:9" s="4" customFormat="1" ht="11.25">
      <c r="A146" s="32"/>
      <c r="B146" s="28"/>
      <c r="C146" s="29"/>
      <c r="D146" s="43"/>
      <c r="E146" s="26"/>
      <c r="F146" s="43"/>
      <c r="G146" s="26"/>
      <c r="H146" s="26"/>
      <c r="I146" s="26"/>
    </row>
    <row r="147" spans="1:9" s="4" customFormat="1" ht="11.25">
      <c r="A147" s="23">
        <v>58</v>
      </c>
      <c r="B147" s="42"/>
      <c r="C147" s="24" t="s">
        <v>6</v>
      </c>
      <c r="D147" s="43">
        <v>37.163914797364278</v>
      </c>
      <c r="E147" s="26">
        <v>38.650471389258847</v>
      </c>
      <c r="F147" s="43">
        <v>40.196490244829199</v>
      </c>
      <c r="G147" s="26">
        <v>41.804349854622366</v>
      </c>
      <c r="H147" s="26">
        <v>43.476523848807261</v>
      </c>
      <c r="I147" s="26">
        <v>45.215584802759551</v>
      </c>
    </row>
    <row r="148" spans="1:9" s="4" customFormat="1" ht="11.25">
      <c r="A148" s="32"/>
      <c r="B148" s="28"/>
      <c r="C148" s="29"/>
      <c r="D148" s="43"/>
      <c r="E148" s="26"/>
      <c r="F148" s="43"/>
      <c r="G148" s="26"/>
      <c r="H148" s="26"/>
      <c r="I148" s="26"/>
    </row>
    <row r="149" spans="1:9" s="4" customFormat="1" ht="11.25">
      <c r="A149" s="23">
        <v>59</v>
      </c>
      <c r="B149" s="28"/>
      <c r="C149" s="24" t="s">
        <v>6</v>
      </c>
      <c r="D149" s="43">
        <v>38.096342767190627</v>
      </c>
      <c r="E149" s="26">
        <v>39.620196477878252</v>
      </c>
      <c r="F149" s="43">
        <v>41.205004336993383</v>
      </c>
      <c r="G149" s="26">
        <v>42.85320451047312</v>
      </c>
      <c r="H149" s="26">
        <v>44.567332690892044</v>
      </c>
      <c r="I149" s="26">
        <v>46.350025998527727</v>
      </c>
    </row>
    <row r="150" spans="1:9" s="4" customFormat="1" ht="11.25">
      <c r="A150" s="32"/>
      <c r="B150" s="28"/>
      <c r="C150" s="29"/>
      <c r="D150" s="43"/>
      <c r="E150" s="26"/>
      <c r="F150" s="43"/>
      <c r="G150" s="26"/>
      <c r="H150" s="26"/>
      <c r="I150" s="26"/>
    </row>
    <row r="151" spans="1:9" s="4" customFormat="1" ht="11.25">
      <c r="A151" s="23">
        <v>60</v>
      </c>
      <c r="B151" s="42"/>
      <c r="C151" s="24" t="s">
        <v>6</v>
      </c>
      <c r="D151" s="43">
        <v>39.04209113658591</v>
      </c>
      <c r="E151" s="26">
        <v>40.603774782049349</v>
      </c>
      <c r="F151" s="43">
        <v>42.227925773331322</v>
      </c>
      <c r="G151" s="26">
        <v>43.917042804264575</v>
      </c>
      <c r="H151" s="26">
        <v>45.673724516435158</v>
      </c>
      <c r="I151" s="26">
        <v>47.500673497092563</v>
      </c>
    </row>
    <row r="152" spans="1:9" s="4" customFormat="1" ht="11.25">
      <c r="A152" s="23"/>
      <c r="B152" s="42"/>
      <c r="C152" s="24"/>
      <c r="D152" s="43"/>
      <c r="E152" s="26"/>
      <c r="F152" s="43"/>
      <c r="G152" s="26"/>
      <c r="H152" s="26"/>
      <c r="I152" s="26"/>
    </row>
    <row r="153" spans="1:9" s="4" customFormat="1" ht="11.25">
      <c r="A153" s="23">
        <v>61</v>
      </c>
      <c r="B153" s="28"/>
      <c r="C153" s="24" t="s">
        <v>6</v>
      </c>
      <c r="D153" s="43">
        <v>40.027800704688048</v>
      </c>
      <c r="E153" s="26">
        <v>41.62891273287557</v>
      </c>
      <c r="F153" s="43">
        <v>43.294069242190595</v>
      </c>
      <c r="G153" s="26">
        <v>45.025832011878222</v>
      </c>
      <c r="H153" s="26">
        <v>46.826865292353354</v>
      </c>
      <c r="I153" s="26">
        <v>48.69993990404749</v>
      </c>
    </row>
    <row r="154" spans="1:9" s="4" customFormat="1" ht="11.25">
      <c r="A154" s="32"/>
      <c r="B154" s="28"/>
      <c r="C154" s="29"/>
      <c r="D154" s="43"/>
      <c r="E154" s="26"/>
      <c r="F154" s="43"/>
      <c r="G154" s="26"/>
      <c r="H154" s="26"/>
      <c r="I154" s="26"/>
    </row>
    <row r="155" spans="1:9" s="4" customFormat="1" ht="11.25">
      <c r="A155" s="23">
        <v>62</v>
      </c>
      <c r="B155" s="28"/>
      <c r="C155" s="24" t="s">
        <v>6</v>
      </c>
      <c r="D155" s="43">
        <v>41.026830672359132</v>
      </c>
      <c r="E155" s="26">
        <v>42.667903899253496</v>
      </c>
      <c r="F155" s="43">
        <v>44.374620055223637</v>
      </c>
      <c r="G155" s="26">
        <v>46.149604857432585</v>
      </c>
      <c r="H155" s="26">
        <v>47.995589051729894</v>
      </c>
      <c r="I155" s="26">
        <v>49.915412613799091</v>
      </c>
    </row>
    <row r="156" spans="1:9" s="4" customFormat="1" ht="11.25">
      <c r="A156" s="32"/>
      <c r="B156" s="28"/>
      <c r="C156" s="29"/>
      <c r="D156" s="43"/>
      <c r="E156" s="26"/>
      <c r="F156" s="43"/>
      <c r="G156" s="26"/>
      <c r="H156" s="26"/>
      <c r="I156" s="26"/>
    </row>
    <row r="157" spans="1:9" s="4" customFormat="1" ht="11.25">
      <c r="A157" s="23">
        <v>63</v>
      </c>
      <c r="B157" s="42"/>
      <c r="C157" s="24" t="s">
        <v>6</v>
      </c>
      <c r="D157" s="43">
        <v>42.039181039599164</v>
      </c>
      <c r="E157" s="26">
        <v>43.720748281183134</v>
      </c>
      <c r="F157" s="43">
        <v>45.469578212430463</v>
      </c>
      <c r="G157" s="26">
        <v>47.288361340927686</v>
      </c>
      <c r="H157" s="26">
        <v>49.179895794564793</v>
      </c>
      <c r="I157" s="26">
        <v>51.14709162634739</v>
      </c>
    </row>
    <row r="158" spans="1:9" s="4" customFormat="1" ht="11.25">
      <c r="A158" s="32"/>
      <c r="B158" s="28"/>
      <c r="C158" s="29"/>
      <c r="D158" s="43"/>
      <c r="E158" s="26"/>
      <c r="F158" s="43"/>
      <c r="G158" s="26"/>
      <c r="H158" s="26"/>
      <c r="I158" s="26"/>
    </row>
    <row r="159" spans="1:9" s="4" customFormat="1" ht="11.25">
      <c r="A159" s="23">
        <v>64</v>
      </c>
      <c r="B159" s="42"/>
      <c r="C159" s="24" t="s">
        <v>6</v>
      </c>
      <c r="D159" s="43">
        <v>43.104813005114991</v>
      </c>
      <c r="E159" s="26">
        <v>44.829005525319594</v>
      </c>
      <c r="F159" s="43">
        <v>46.622165746332378</v>
      </c>
      <c r="G159" s="26">
        <v>48.487052376185673</v>
      </c>
      <c r="H159" s="26">
        <v>50.426534471233104</v>
      </c>
      <c r="I159" s="26">
        <v>52.443595850082431</v>
      </c>
    </row>
    <row r="160" spans="1:9" s="4" customFormat="1" ht="11.25">
      <c r="A160" s="32"/>
      <c r="B160" s="28"/>
      <c r="C160" s="29"/>
      <c r="D160" s="43"/>
      <c r="E160" s="26"/>
      <c r="F160" s="43"/>
      <c r="G160" s="26"/>
      <c r="H160" s="26"/>
      <c r="I160" s="26"/>
    </row>
    <row r="161" spans="1:9" s="4" customFormat="1" ht="11.25">
      <c r="A161" s="23">
        <v>65</v>
      </c>
      <c r="B161" s="42"/>
      <c r="C161" s="24" t="s">
        <v>6</v>
      </c>
      <c r="D161" s="43">
        <v>44.170444970630804</v>
      </c>
      <c r="E161" s="26">
        <v>45.937262769456041</v>
      </c>
      <c r="F161" s="43">
        <v>47.774753280234286</v>
      </c>
      <c r="G161" s="26">
        <v>49.68574341144366</v>
      </c>
      <c r="H161" s="26">
        <v>51.673173147901409</v>
      </c>
      <c r="I161" s="26">
        <v>53.740100073817466</v>
      </c>
    </row>
    <row r="162" spans="1:9" s="4" customFormat="1" ht="11.25">
      <c r="A162" s="32"/>
      <c r="B162" s="28"/>
      <c r="C162" s="29"/>
      <c r="D162" s="43"/>
      <c r="E162" s="26"/>
      <c r="F162" s="43"/>
      <c r="G162" s="26"/>
      <c r="H162" s="26"/>
      <c r="I162" s="26"/>
    </row>
    <row r="163" spans="1:9" s="4" customFormat="1" ht="11.25">
      <c r="A163" s="23">
        <v>66</v>
      </c>
      <c r="B163" s="42"/>
      <c r="C163" s="24" t="s">
        <v>6</v>
      </c>
      <c r="D163" s="43">
        <v>45.276038134853486</v>
      </c>
      <c r="E163" s="26">
        <v>47.087079660247625</v>
      </c>
      <c r="F163" s="43">
        <v>48.970562846657529</v>
      </c>
      <c r="G163" s="26">
        <v>50.929385360523831</v>
      </c>
      <c r="H163" s="26">
        <v>52.966560774944789</v>
      </c>
      <c r="I163" s="26">
        <v>55.085223205942583</v>
      </c>
    </row>
    <row r="164" spans="1:9" s="4" customFormat="1" ht="11.25">
      <c r="A164" s="32"/>
      <c r="B164" s="28"/>
      <c r="C164" s="29"/>
      <c r="D164" s="43"/>
      <c r="E164" s="26"/>
      <c r="F164" s="43"/>
      <c r="G164" s="26"/>
      <c r="H164" s="26"/>
      <c r="I164" s="26"/>
    </row>
    <row r="165" spans="1:9" s="4" customFormat="1" ht="11.25">
      <c r="A165" s="23">
        <v>67</v>
      </c>
      <c r="B165" s="42"/>
      <c r="C165" s="24" t="s">
        <v>6</v>
      </c>
      <c r="D165" s="43">
        <v>46.421592497782989</v>
      </c>
      <c r="E165" s="26">
        <v>48.278456197694311</v>
      </c>
      <c r="F165" s="43">
        <v>50.209594445602086</v>
      </c>
      <c r="G165" s="26">
        <v>52.217978223426172</v>
      </c>
      <c r="H165" s="26">
        <v>54.306697352363223</v>
      </c>
      <c r="I165" s="26">
        <v>56.478965246457754</v>
      </c>
    </row>
    <row r="166" spans="1:9" s="4" customFormat="1" ht="11.25">
      <c r="A166" s="32"/>
      <c r="B166" s="28"/>
      <c r="C166" s="29"/>
      <c r="D166" s="43"/>
      <c r="E166" s="26"/>
      <c r="F166" s="43"/>
      <c r="G166" s="26"/>
      <c r="H166" s="26"/>
      <c r="I166" s="26"/>
    </row>
    <row r="167" spans="1:9" s="4" customFormat="1" ht="11.25">
      <c r="A167" s="23">
        <v>68</v>
      </c>
      <c r="B167" s="42"/>
      <c r="C167" s="24" t="s">
        <v>6</v>
      </c>
      <c r="D167" s="43">
        <v>47.567146860712484</v>
      </c>
      <c r="E167" s="26">
        <v>49.469832735140983</v>
      </c>
      <c r="F167" s="43">
        <v>51.448626044546621</v>
      </c>
      <c r="G167" s="26">
        <v>53.506571086328485</v>
      </c>
      <c r="H167" s="26">
        <v>55.646833929781629</v>
      </c>
      <c r="I167" s="26">
        <v>57.872707286972897</v>
      </c>
    </row>
    <row r="168" spans="1:9" s="4" customFormat="1" ht="11.25">
      <c r="A168" s="32"/>
      <c r="B168" s="28"/>
      <c r="C168" s="29"/>
      <c r="D168" s="43"/>
      <c r="E168" s="26"/>
      <c r="F168" s="43"/>
      <c r="G168" s="26"/>
      <c r="H168" s="26"/>
      <c r="I168" s="26"/>
    </row>
    <row r="169" spans="1:9" s="4" customFormat="1" ht="11.25">
      <c r="A169" s="23">
        <v>69</v>
      </c>
      <c r="B169" s="28"/>
      <c r="C169" s="24" t="s">
        <v>6</v>
      </c>
      <c r="D169" s="43">
        <v>48.765982821917795</v>
      </c>
      <c r="E169" s="26">
        <v>50.716622134794505</v>
      </c>
      <c r="F169" s="43">
        <v>52.745287020186289</v>
      </c>
      <c r="G169" s="26">
        <v>54.855098500993741</v>
      </c>
      <c r="H169" s="26">
        <v>57.04930244103349</v>
      </c>
      <c r="I169" s="26">
        <v>59.331274538674833</v>
      </c>
    </row>
    <row r="170" spans="1:9" s="4" customFormat="1" ht="11.25">
      <c r="A170" s="32"/>
      <c r="B170" s="28"/>
      <c r="C170" s="29"/>
      <c r="D170" s="43"/>
      <c r="E170" s="26"/>
      <c r="F170" s="43"/>
      <c r="G170" s="26"/>
      <c r="H170" s="26"/>
      <c r="I170" s="26"/>
    </row>
    <row r="171" spans="1:9" s="4" customFormat="1" ht="11.25">
      <c r="A171" s="23">
        <v>70</v>
      </c>
      <c r="B171" s="42"/>
      <c r="C171" s="24" t="s">
        <v>6</v>
      </c>
      <c r="D171" s="43">
        <v>49.978139182692054</v>
      </c>
      <c r="E171" s="26">
        <v>51.97726474999974</v>
      </c>
      <c r="F171" s="43">
        <v>54.056355339999733</v>
      </c>
      <c r="G171" s="26">
        <v>56.218609553599727</v>
      </c>
      <c r="H171" s="26">
        <v>58.467353935743716</v>
      </c>
      <c r="I171" s="26">
        <v>60.806048093173466</v>
      </c>
    </row>
    <row r="172" spans="1:9" s="4" customFormat="1" ht="11.25">
      <c r="A172" s="32"/>
      <c r="B172" s="28"/>
      <c r="C172" s="29"/>
      <c r="D172" s="43"/>
      <c r="E172" s="26"/>
      <c r="F172" s="43"/>
      <c r="G172" s="26"/>
      <c r="H172" s="26"/>
      <c r="I172" s="26"/>
    </row>
    <row r="173" spans="1:9" s="4" customFormat="1" ht="11.25">
      <c r="A173" s="23">
        <v>71</v>
      </c>
      <c r="B173" s="42"/>
      <c r="C173" s="24" t="s">
        <v>6</v>
      </c>
      <c r="D173" s="43">
        <v>51.23025674217314</v>
      </c>
      <c r="E173" s="26">
        <v>53.279467011860064</v>
      </c>
      <c r="F173" s="43">
        <v>55.410645692334469</v>
      </c>
      <c r="G173" s="26">
        <v>57.627071520027847</v>
      </c>
      <c r="H173" s="26">
        <v>59.932154380828962</v>
      </c>
      <c r="I173" s="26">
        <v>62.329440556062124</v>
      </c>
    </row>
    <row r="174" spans="1:9" s="4" customFormat="1" ht="11.25">
      <c r="A174" s="32"/>
      <c r="B174" s="28"/>
      <c r="C174" s="29"/>
      <c r="D174" s="43"/>
      <c r="E174" s="26"/>
      <c r="F174" s="43"/>
      <c r="G174" s="26"/>
      <c r="H174" s="26"/>
      <c r="I174" s="26"/>
    </row>
    <row r="175" spans="1:9" s="4" customFormat="1" ht="11.25">
      <c r="A175" s="23">
        <v>72</v>
      </c>
      <c r="B175" s="42"/>
      <c r="C175" s="24" t="s">
        <v>6</v>
      </c>
      <c r="D175" s="43">
        <v>52.522335500361052</v>
      </c>
      <c r="E175" s="26">
        <v>54.623228920375496</v>
      </c>
      <c r="F175" s="43">
        <v>56.808158077190519</v>
      </c>
      <c r="G175" s="26">
        <v>59.080484400278145</v>
      </c>
      <c r="H175" s="26">
        <v>61.443703776289276</v>
      </c>
      <c r="I175" s="26">
        <v>63.901451927340851</v>
      </c>
    </row>
    <row r="176" spans="1:9" s="4" customFormat="1" ht="11.25">
      <c r="A176" s="32"/>
      <c r="B176" s="28"/>
      <c r="C176" s="29"/>
      <c r="D176" s="43"/>
      <c r="E176" s="26"/>
      <c r="F176" s="43"/>
      <c r="G176" s="26"/>
      <c r="H176" s="26"/>
      <c r="I176" s="26"/>
    </row>
    <row r="177" spans="1:9" s="4" customFormat="1" ht="11.25">
      <c r="A177" s="23">
        <v>73</v>
      </c>
      <c r="B177" s="42"/>
      <c r="C177" s="24" t="s">
        <v>6</v>
      </c>
      <c r="D177" s="43">
        <v>53.82773465811794</v>
      </c>
      <c r="E177" s="26">
        <v>55.980844044442662</v>
      </c>
      <c r="F177" s="43">
        <v>58.220077806220374</v>
      </c>
      <c r="G177" s="26">
        <v>60.548880918469187</v>
      </c>
      <c r="H177" s="26">
        <v>62.970836155207955</v>
      </c>
      <c r="I177" s="26">
        <v>65.489669601416281</v>
      </c>
    </row>
    <row r="178" spans="1:9" s="4" customFormat="1" ht="11.25">
      <c r="A178" s="32"/>
      <c r="B178" s="28"/>
      <c r="C178" s="29"/>
      <c r="D178" s="43"/>
      <c r="E178" s="26"/>
      <c r="F178" s="43"/>
      <c r="G178" s="26"/>
      <c r="H178" s="26"/>
      <c r="I178" s="26"/>
    </row>
    <row r="179" spans="1:9" s="4" customFormat="1" ht="11.25">
      <c r="A179" s="23">
        <v>74</v>
      </c>
      <c r="B179" s="42"/>
      <c r="C179" s="24" t="s">
        <v>6</v>
      </c>
      <c r="D179" s="43">
        <v>55.173095014581669</v>
      </c>
      <c r="E179" s="26">
        <v>57.380018815164938</v>
      </c>
      <c r="F179" s="43">
        <v>59.675219567771535</v>
      </c>
      <c r="G179" s="26">
        <v>62.0622283504824</v>
      </c>
      <c r="H179" s="26">
        <v>64.544717484501703</v>
      </c>
      <c r="I179" s="26">
        <v>67.126506183881773</v>
      </c>
    </row>
    <row r="180" spans="1:9" s="4" customFormat="1" ht="11.25">
      <c r="A180" s="32"/>
      <c r="B180" s="28"/>
      <c r="C180" s="29"/>
      <c r="D180" s="43"/>
      <c r="E180" s="26"/>
      <c r="F180" s="43"/>
      <c r="G180" s="26"/>
      <c r="H180" s="26"/>
      <c r="I180" s="26"/>
    </row>
    <row r="181" spans="1:9" s="4" customFormat="1" ht="11.25">
      <c r="A181" s="23">
        <v>75</v>
      </c>
      <c r="B181" s="42"/>
      <c r="C181" s="24" t="s">
        <v>6</v>
      </c>
      <c r="D181" s="43">
        <v>56.558416569752239</v>
      </c>
      <c r="E181" s="26">
        <v>58.82075323254233</v>
      </c>
      <c r="F181" s="43">
        <v>61.173583361844024</v>
      </c>
      <c r="G181" s="26">
        <v>63.620526696317789</v>
      </c>
      <c r="H181" s="26">
        <v>66.165347764170505</v>
      </c>
      <c r="I181" s="26">
        <v>68.811961674737333</v>
      </c>
    </row>
    <row r="182" spans="1:9" s="4" customFormat="1" ht="12" thickBot="1">
      <c r="A182" s="41"/>
      <c r="B182" s="8"/>
      <c r="C182" s="39"/>
      <c r="D182" s="53"/>
      <c r="E182" s="37"/>
      <c r="F182" s="53"/>
      <c r="G182" s="37"/>
      <c r="H182" s="37"/>
      <c r="I182" s="37"/>
    </row>
    <row r="183" spans="1:9" s="4" customFormat="1" ht="11.25">
      <c r="A183" s="40"/>
    </row>
  </sheetData>
  <mergeCells count="1">
    <mergeCell ref="A1:B1"/>
  </mergeCells>
  <pageMargins left="0.7" right="0.7" top="0.75" bottom="0.75" header="0.3" footer="0.3"/>
  <pageSetup scale="93" fitToHeight="5" orientation="portrait" r:id="rId1"/>
  <rowBreaks count="1" manualBreakCount="1"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2014 (S)</vt:lpstr>
      <vt:lpstr>2014</vt:lpstr>
      <vt:lpstr>2013</vt:lpstr>
      <vt:lpstr>2012</vt:lpstr>
      <vt:lpstr>2011</vt:lpstr>
      <vt:lpstr>Sheet2</vt:lpstr>
      <vt:lpstr>Sheet3</vt:lpstr>
      <vt:lpstr>'2012'!Print_Area</vt:lpstr>
      <vt:lpstr>'2013'!Print_Area</vt:lpstr>
      <vt:lpstr>'2014'!Print_Area</vt:lpstr>
      <vt:lpstr>'2014 (S)'!Print_Area</vt:lpstr>
      <vt:lpstr>'2012'!Print_Titles</vt:lpstr>
      <vt:lpstr>'2013'!Print_Titles</vt:lpstr>
      <vt:lpstr>'2014'!Print_Titles</vt:lpstr>
      <vt:lpstr>'2014 (S)'!Print_Titles</vt:lpstr>
    </vt:vector>
  </TitlesOfParts>
  <Company>City of Shoreline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ghill</dc:creator>
  <cp:lastModifiedBy>rkirkwood</cp:lastModifiedBy>
  <cp:lastPrinted>2013-10-04T15:29:15Z</cp:lastPrinted>
  <dcterms:created xsi:type="dcterms:W3CDTF">2010-11-18T18:45:28Z</dcterms:created>
  <dcterms:modified xsi:type="dcterms:W3CDTF">2014-01-03T21:17:16Z</dcterms:modified>
</cp:coreProperties>
</file>